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ra\Documents\GHOA\"/>
    </mc:Choice>
  </mc:AlternateContent>
  <xr:revisionPtr revIDLastSave="0" documentId="13_ncr:1_{83BFA912-D75F-4176-B4A9-8B004D4E2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easurer Report" sheetId="1" r:id="rId1"/>
    <sheet name="Prep for 2021mtg" sheetId="6" r:id="rId2"/>
    <sheet name="Prep For 2020mtg" sheetId="5" r:id="rId3"/>
    <sheet name="Prep For 2019mtg" sheetId="3" r:id="rId4"/>
    <sheet name="prep for 2018mtg" sheetId="2" r:id="rId5"/>
  </sheets>
  <definedNames>
    <definedName name="_xlnm._FilterDatabase" localSheetId="3" hidden="1">'Prep For 2019mtg'!$1:$12</definedName>
    <definedName name="_xlnm._FilterDatabase" localSheetId="2" hidden="1">'Prep For 2020mtg'!$1:$29</definedName>
    <definedName name="_xlnm._FilterDatabase" localSheetId="1" hidden="1">'Prep for 2021mtg'!#REF!</definedName>
    <definedName name="_xlnm._FilterDatabase" localSheetId="0" hidden="1">'Treasurer Report'!$A$322:$G$368</definedName>
    <definedName name="_GoBack" localSheetId="0">'Treasurer Report'!$A$173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8" i="1" l="1"/>
  <c r="E379" i="1" s="1"/>
  <c r="E380" i="1" s="1"/>
  <c r="E381" i="1" s="1"/>
  <c r="E382" i="1" s="1"/>
  <c r="E383" i="1" s="1"/>
  <c r="D30" i="5" l="1"/>
  <c r="C29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31" i="5" s="1"/>
  <c r="F2" i="5"/>
  <c r="F2" i="3" l="1"/>
  <c r="D15" i="3"/>
  <c r="C1" i="1" l="1"/>
  <c r="E1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8" i="1" l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32" i="1"/>
  <c r="E137" i="1" s="1"/>
  <c r="E177" i="1" l="1"/>
  <c r="E178" i="1" s="1"/>
  <c r="E182" i="1" s="1"/>
  <c r="E183" i="1" s="1"/>
  <c r="E184" i="1" s="1"/>
  <c r="E181" i="1"/>
  <c r="E185" i="1" l="1"/>
  <c r="E186" i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l="1"/>
  <c r="E252" i="1" s="1"/>
  <c r="E257" i="1" l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56" i="1"/>
  <c r="E273" i="1" l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l="1"/>
  <c r="E286" i="1" s="1"/>
  <c r="E287" i="1" s="1"/>
  <c r="E288" i="1" s="1"/>
  <c r="E292" i="1" s="1"/>
  <c r="E293" i="1" s="1"/>
  <c r="E294" i="1" l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l="1"/>
  <c r="E338" i="1" s="1"/>
  <c r="E339" i="1" s="1"/>
  <c r="E340" i="1" s="1"/>
  <c r="E341" i="1" s="1"/>
  <c r="E342" i="1" s="1"/>
  <c r="E343" i="1" s="1"/>
  <c r="E344" i="1" s="1"/>
  <c r="E345" i="1" l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l="1"/>
  <c r="F368" i="1"/>
</calcChain>
</file>

<file path=xl/sharedStrings.xml><?xml version="1.0" encoding="utf-8"?>
<sst xmlns="http://schemas.openxmlformats.org/spreadsheetml/2006/main" count="477" uniqueCount="350">
  <si>
    <t>Deposit / Multiple Checks</t>
  </si>
  <si>
    <t>Ck#447 / Gary Miller electric bill</t>
  </si>
  <si>
    <t>Deposit / McGinnis</t>
  </si>
  <si>
    <t>Ck#448 / David Glass / rock</t>
  </si>
  <si>
    <t>Deposit/ LaFave dues</t>
  </si>
  <si>
    <t>Ck#449 Office Depot</t>
  </si>
  <si>
    <t>Ck#450 USPS / mailing</t>
  </si>
  <si>
    <t>Ck#451 Shelley Johansen / expenses</t>
  </si>
  <si>
    <t>Deposit / Goddard dues</t>
  </si>
  <si>
    <t>Ck#452 Gary m. elect light bill</t>
  </si>
  <si>
    <t>Deposits/Azure, Miller,Johnson,Smith,Crume,</t>
  </si>
  <si>
    <t xml:space="preserve">Deposits /Love ck#2384, Falk ck# 3011        </t>
  </si>
  <si>
    <t>Ck#453 Office Depot-1ream paper, envelopes</t>
  </si>
  <si>
    <t>Deposit/Zimmerman</t>
  </si>
  <si>
    <t>Deposit/Neuman ck# 4736</t>
  </si>
  <si>
    <t>ck#454/USPS stamps</t>
  </si>
  <si>
    <t>ck#455/David glass/6 loads rock</t>
  </si>
  <si>
    <t>ck#456/Miller/ Diesel for tractor for road Maint.</t>
  </si>
  <si>
    <t>deposit/ Kindall ck# not available</t>
  </si>
  <si>
    <t xml:space="preserve"> </t>
  </si>
  <si>
    <t>Miller/ Elect. Light pole bill 3 months</t>
  </si>
  <si>
    <t>Bytwork,Unger,Hopper, Johansen's-2, Gregory, Allen's-2 (None of these ck's # got recorded.)</t>
  </si>
  <si>
    <t>(Leora added a correction amount, so that the balance came out as was recorded)</t>
  </si>
  <si>
    <t>Beginning balance</t>
  </si>
  <si>
    <t>Credits</t>
  </si>
  <si>
    <t>Debits</t>
  </si>
  <si>
    <t>Balance</t>
  </si>
  <si>
    <t>Year 2011</t>
  </si>
  <si>
    <t>Deposit/ Middleton/ck#8106/dues for 2011&amp;2012</t>
  </si>
  <si>
    <t>Deposit/Haworth/money order/19203803965</t>
  </si>
  <si>
    <t xml:space="preserve"> Miller/Elect. Light pole bill 6 months</t>
  </si>
  <si>
    <t>Bretthauer Road Oil CK#484</t>
  </si>
  <si>
    <t>Deposit/Bartruff/CK#1050</t>
  </si>
  <si>
    <t>Year 2012</t>
  </si>
  <si>
    <t>9/24/12          Deposits/ Neuman,ck#4881$75.00,Johansen,ck#8281$150.00</t>
  </si>
  <si>
    <t>Deposits/Peabody,ck#5245$150.00</t>
  </si>
  <si>
    <t xml:space="preserve">Papadopoli,ck#5831$150.00                                     </t>
  </si>
  <si>
    <t xml:space="preserve">Hopper,ck#5246$75.00 </t>
  </si>
  <si>
    <t>Deposits/ Love,ck#2561$75.00/Zimmernan,ck#1531$75.00</t>
  </si>
  <si>
    <t xml:space="preserve"> Deposits/Allen,ck#166$150.00/Unger,ck#1377$75.00</t>
  </si>
  <si>
    <t>Azure,ck#328$75.00,Lafave,ck#5044$150.00</t>
  </si>
  <si>
    <t xml:space="preserve">                            </t>
  </si>
  <si>
    <t>Bytwork,ck#432$75.00</t>
  </si>
  <si>
    <t>Year 2013</t>
  </si>
  <si>
    <t>beginning balance</t>
  </si>
  <si>
    <t>11/20/14 Withdrawal/ $97.49 Ck#476-Shelley Johansen,1 roll</t>
  </si>
  <si>
    <t>11/06/14 Deposits- $75.00Ck#2515-Mcginnis, $150.00 ck#8046</t>
  </si>
  <si>
    <t>Year 2014</t>
  </si>
  <si>
    <t>1/13 &amp; 1/31</t>
  </si>
  <si>
    <t>Deposits-$75.00 -titleco.#1020245364/Warren,</t>
  </si>
  <si>
    <t>Year 2015</t>
  </si>
  <si>
    <t xml:space="preserve">               </t>
  </si>
  <si>
    <t>Deposits/GregoryM.O.9607$75.00, Maginnis,ck#2429$75.00</t>
  </si>
  <si>
    <t xml:space="preserve">Deposits/ Love,ck#2896$75.00/ Miller,ck#1867$75.00/ </t>
  </si>
  <si>
    <t>Deposit/ Peabody,ck#5306 $75.00</t>
  </si>
  <si>
    <t>Deposits/ Zimmerman,ck#1651$75.00/ Johnson,ck#1179$75.00/</t>
  </si>
  <si>
    <t xml:space="preserve">Smith,ck#2225$75.00/ Azure,ck#566$75.00/                                                       </t>
  </si>
  <si>
    <t xml:space="preserve">Neuman,ck#5003$75.00/ Crume,ck#3254$150.00    </t>
  </si>
  <si>
    <t>withdraw/US stamps for mailings to HOA              $ 14.52</t>
  </si>
  <si>
    <t>Withdraw/David Glass, 1 load rock  Ck#466           $180.00</t>
  </si>
  <si>
    <t>Withdraw/ Miller-Elect.Lt. Pole Sept-Nov ck#465  $38.75</t>
  </si>
  <si>
    <t>Withdraw/ to Office Depot(ck#464to Shelley J)      $33.78</t>
  </si>
  <si>
    <t>Deposits/ Goddard,ck#2149/ Bartruff,ck# 1108</t>
  </si>
  <si>
    <t xml:space="preserve">Withdraw/ to Gary Miller for Light pole, Ck#461  </t>
  </si>
  <si>
    <t>Deposits/ Falk,ck# 1586$75.00, Haworth,M.O.7657$75.00</t>
  </si>
  <si>
    <t>Deposit/ Kendall,ck#1943$75.00</t>
  </si>
  <si>
    <t>Withdraw / to David Glass 1 load of rock,ck#459</t>
  </si>
  <si>
    <t>Withdraw/ Office Depot, ink cart.cleaner sheets</t>
  </si>
  <si>
    <t>Johnson,ck#1082$75.00,Miller,ck#1172$75.00,Smith,ck#2143$75.00</t>
  </si>
  <si>
    <t>Deposits Bartruff Ck#1164$75.00/ UngerCk#1450$75.00/Papadopoli,MO#5870</t>
  </si>
  <si>
    <t>GregoryM.O.5698$75.00/Middleton,ck#8543$75.00/</t>
  </si>
  <si>
    <t>Johansen,ck#8438/$150.00// Bytwork,ck#519$75.00/Goddard,M.O.6968$75.00</t>
  </si>
  <si>
    <t xml:space="preserve">Deposit- 75.00?                                                          </t>
  </si>
  <si>
    <t>Deposit-$75.00 MO.4474-Haworth</t>
  </si>
  <si>
    <t xml:space="preserve">Deposit-$150.00 Kendall </t>
  </si>
  <si>
    <t>Withdraw/ $600.00CK#468-David Glass-3loads-rock</t>
  </si>
  <si>
    <t>Withdraw/$900.00 ck#469-Bretthauer oil</t>
  </si>
  <si>
    <t>Deposit-$75.00ck#1784-Warren</t>
  </si>
  <si>
    <t>Withdraw/$40.00ck#470- Diesel for tractor-Miller</t>
  </si>
  <si>
    <t xml:space="preserve">withdraw/$40.00 Ck#471-Diesel for tractor-Bytwork </t>
  </si>
  <si>
    <t>Withdraw/$160.00ck#473-Diesel for tractor-Jacob Lorenz</t>
  </si>
  <si>
    <t>withdraw/$142.47ck#474 –Elect.Lt. Miller(voidedck#472)</t>
  </si>
  <si>
    <t>$75.00Ck#1214-Bartruff</t>
  </si>
  <si>
    <t>10/27/14 Withdraw/$200.00ck#475-David Glass 1load,rock</t>
  </si>
  <si>
    <t>Stamps, 1 box of envelopes, 2 ink cart. For printer.</t>
  </si>
  <si>
    <t>Johansen’s for two lots.</t>
  </si>
  <si>
    <t>$75.00Ck#3310-Love, $75.00Ck#3937-Hopper, $75.00Ck#1803Miller,</t>
  </si>
  <si>
    <t>1/20/15 Deposits- Fessler-$50.00Cash, Neuman,$75.00Ck#5090</t>
  </si>
  <si>
    <t>1/27/15 Deposits- Allen,$150.00 Ck#351, G.Stewart,$75.00 Ck$8311</t>
  </si>
  <si>
    <t>Zimmerman,Ck#1023$75.00, Smith,Ck#2311$75.00,</t>
  </si>
  <si>
    <t>Peabody,ck #5391$75.00, Bytwork,ck#5481$150.00,’14,’15),</t>
  </si>
  <si>
    <t>Miller,ck#1944$75.00, Johansen,Ck#8800$150.00,Senko,Ck#1068$75.00</t>
  </si>
  <si>
    <t>Smith,ck#1014$75.00,Blair,ck#1007$75.00, Zimmerman,ck#1213$75.00.</t>
  </si>
  <si>
    <t>Bytwork,ck#716$25.00, G.Stewart,ck#8564$25.00, Haworth,mo.22902427361$75.00</t>
  </si>
  <si>
    <t xml:space="preserve">Love,Ck#3505$100.00, Johansen,ck#8839$200.00.  </t>
  </si>
  <si>
    <t xml:space="preserve">         </t>
  </si>
  <si>
    <t>Balance on 10/3/15 $10,146.59</t>
  </si>
  <si>
    <t xml:space="preserve">– Ck # 483 voided, ck # 484 used in 2012 for oil     </t>
  </si>
  <si>
    <t xml:space="preserve">withdrawal pd. To David Glass, 1 load rock            ck#486   $220.00        $10,783.59        </t>
  </si>
  <si>
    <t xml:space="preserve">Deposits- 1/08/16 – Carsey,ck#1025$100.00, Allen,ck#438$200.00, Falk,ck#1774$250.00.                                   Total deposits, $550.00         $11,333.59        </t>
  </si>
  <si>
    <t xml:space="preserve">                                                                                     Balance on 8/31/16 $10,297.50</t>
  </si>
  <si>
    <t>Deposits – Carsey Ck# 1033 $100.00, Smith Ck#1071 $100.00,</t>
  </si>
  <si>
    <t>Blair Ck#64$100.00, Miller ck#1895 $100.00, Love Ck#3619 $100.00</t>
  </si>
  <si>
    <t>Fessler pd Cash $275.00                 total deposits 9/16/16 $1,175.00</t>
  </si>
  <si>
    <t>Deposits 10/04/16– Gregory online 9136 $100.00, Lafave Ck# 1266 $150.00,</t>
  </si>
  <si>
    <t>Bytwork Ck#785 $100.00, Falk Ck#3384 $100.00, Hopper online 0501 $200.00</t>
  </si>
  <si>
    <t>Deposits 10/28/16 – Unger Ck#1675 &amp;$100.00, Zimmerman Ck#1246 $200.00,</t>
  </si>
  <si>
    <t>Year 2016</t>
  </si>
  <si>
    <t>Balance on 2/28/16  $11,783.59</t>
  </si>
  <si>
    <t xml:space="preserve"> withdrawal pd to Parr lumber one more board for backstop, 3/8  ck# 488      $21.60 </t>
  </si>
  <si>
    <t>withdrawal- pd to Shelley Johansen ( stamps, paper, labels)9/14/16 ck#492    $90.55</t>
  </si>
  <si>
    <t xml:space="preserve"> withdrawal- pd. To Jim Johansen (crossbow) brush control,9/14/16 ck#493   $24.97</t>
  </si>
  <si>
    <t xml:space="preserve"> withdrawals  – pd. to Gary miller- light pole 10/03/16 ck#494 $72.57</t>
  </si>
  <si>
    <t xml:space="preserve">withdrawal pd to David Glass, 1 load of rock              3/14/16     ck#489    $220.00 </t>
  </si>
  <si>
    <t xml:space="preserve">Deposit – Crume pd. $250.00                                     Balance on 3/30/16  $11,557.50 </t>
  </si>
  <si>
    <t xml:space="preserve">withdrawal pd. To David Glass, 3 loads of rock  5/23/16             ck# 490    $660.00 </t>
  </si>
  <si>
    <t xml:space="preserve">Balance on 5/30/16 $10,897.50    </t>
  </si>
  <si>
    <t>withdrawal – pd. To Bretthaurer oil for dust control 7/5/16          Ck#491    $900.00</t>
  </si>
  <si>
    <t xml:space="preserve">withdrawal  pd to Bywork Const. lumber(backstop for rock)3/3  ck # 487   $234.49                                                                                       </t>
  </si>
  <si>
    <t>3/02/16 Total deposits-( Mcginnis,ck#2720 $100.00 &amp; he pd $75.00 Cash), Miller,ck#1951$100.00</t>
  </si>
  <si>
    <t>Deposits – Eddy ck# 1375 $100.00, Johansen Ck#8967 $200.00(2lots)         $300.00</t>
  </si>
  <si>
    <t>Balance on 8/31/16 $10,297.50</t>
  </si>
  <si>
    <t xml:space="preserve">Balance on 7/30/16  $ 9,997.50 </t>
  </si>
  <si>
    <t>Pd. to Jacob Lorenz Ck # 495 $300.00  10/14/16, for 6 hrs. road maintenance</t>
  </si>
  <si>
    <t>withdrawals- 10/29/16 pd to Jim Johansen, Ck# 496 $32.36 for</t>
  </si>
  <si>
    <t xml:space="preserve">C.Stewart Ck#230 $100.00, Johnson Ck#1430 $100.00, </t>
  </si>
  <si>
    <t>Peabody m.o.0000005435$100.00,Haworth m.o.19610372463$100.00,</t>
  </si>
  <si>
    <t>Deposit Crume Ck#3728 ($100)</t>
  </si>
  <si>
    <t>Leora took over Secretary/treasurer post at this point.</t>
  </si>
  <si>
    <t>Bank Statement ending balance: $12,102.05</t>
  </si>
  <si>
    <t>deposits-Gary Stewart,(ck#8533$75.00,&amp;ck#8534$75.00,’15 &amp; ‘16}</t>
  </si>
  <si>
    <t>Deposits- Gregorymo.0010258922,$250.00, Neuman,Ck#5160$75.00</t>
  </si>
  <si>
    <t>Deposits- Falk, Ck#1843 $75.00, Durrenberger,ck#0115 $150.00(14&amp;15)</t>
  </si>
  <si>
    <t>Deposits- Mcginnis,Ck#2526$150.00,</t>
  </si>
  <si>
    <t>Deposits- Johnson, Ck#1287$75.00, Carsey, Ck#1014$150.00</t>
  </si>
  <si>
    <t>Deposits- Allen,ck#490$150.00’15),Johnson,ck#1314$75.00</t>
  </si>
  <si>
    <t xml:space="preserve">Pd. To HPS pipe $ supply, for rock pile drainage - ck#482   $9.55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</si>
  <si>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on 12/31/15 $11,003.59</t>
  </si>
  <si>
    <t>Year 2017</t>
  </si>
  <si>
    <t>Deposit Haworth mo#19632060887($100)</t>
  </si>
  <si>
    <t>Year 2018</t>
  </si>
  <si>
    <t xml:space="preserve">Deposit Kendall Int'l M.O. 9025204487($100)
</t>
  </si>
  <si>
    <t>Bank Statement ending balance: $12,202.05</t>
  </si>
  <si>
    <t>Bank Statement ending balance: $12,302.05</t>
  </si>
  <si>
    <t>Check #498 to David Glass for 4 loads of gravel</t>
  </si>
  <si>
    <t>Deposit Neuman from First Title ck#3915226754</t>
  </si>
  <si>
    <t>Bank Statement ending balance: $11,462.05</t>
  </si>
  <si>
    <t>Deposits/ Durrenbergerck#1303$225.00</t>
  </si>
  <si>
    <t xml:space="preserve">Withdraw/ to Bretthauer oil, CK#462   </t>
  </si>
  <si>
    <t xml:space="preserve">Withdraw/ to Gary Miller, for pole lt.ck#463    </t>
  </si>
  <si>
    <t xml:space="preserve">Deposits/ Hopper,ck#?$75.00/ Allen,ck#?$150.00  </t>
  </si>
  <si>
    <t xml:space="preserve">01/02/15 Deposits-$75.00Ck#617-Bytwork, $75.00Ck#1502-Unger              </t>
  </si>
  <si>
    <t xml:space="preserve">2/25/15 withdrawal- Miller-Pole Lt.bill.Ck#477                         $40.00          </t>
  </si>
  <si>
    <t xml:space="preserve">Haworth,$75.00M.O.22352670257, Peabody,$75.00 m.o. 5363 </t>
  </si>
  <si>
    <t xml:space="preserve">  Kindall-ck#203,$75.00, Eddy,Ck#1397$75.00, Fessler,$100.00Ca.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</si>
  <si>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Senco, Ck#1042$75.00, Lafave, Ck#1149$75.00                     </t>
  </si>
  <si>
    <t xml:space="preserve">Fessler, pd. On acct. Cash $60.00                                            </t>
  </si>
  <si>
    <t xml:space="preserve">pd. To Johansen for office supplies,ck#479,$88.73              </t>
  </si>
  <si>
    <t xml:space="preserve">5/31 Fessler pd. On acct $50.00 and 7/9 pd. On acct. $40.00       </t>
  </si>
  <si>
    <t xml:space="preserve">Pd. to Bretthauer Road oil, ck #478, $900.00                     </t>
  </si>
  <si>
    <t xml:space="preserve">Pd. To Miller, ck #480, $34.56 Lt.pole-elect.                         </t>
  </si>
  <si>
    <t xml:space="preserve">Deposits- Love,ck#3460,$75.00, Hopper,ck#3951$75.00,LaFaves-ck#15865$225.00 ’15,16,17)  </t>
  </si>
  <si>
    <t xml:space="preserve">Pd. To HPS pipe &amp; supply, for drain pipe               ck#485   $8.45.             </t>
  </si>
  <si>
    <t xml:space="preserve">withdrawal-pd.To Jacob Lorenz for rd. maint.Bobcat Ck#481 $1,000.00 </t>
  </si>
  <si>
    <t>Balance on 1/31/16 $11,333.59</t>
  </si>
  <si>
    <t xml:space="preserve">2/10/16Total deposit- Unger, ck#1568 $175.00        </t>
  </si>
  <si>
    <t>Balance on 9/30/16 $11,356.98</t>
  </si>
  <si>
    <t xml:space="preserve">      from 11/25/15- 9/30/16. Maintaining pot holes in the road, and </t>
  </si>
  <si>
    <t xml:space="preserve">      removing fallen trees and debris from roadway. ETC.</t>
  </si>
  <si>
    <t xml:space="preserve">Durrenberger Ck#2638 $100.00                                                    </t>
  </si>
  <si>
    <t xml:space="preserve">      repair of P.O. boxes water leak, and 2-thumb drives for office supply.                                </t>
  </si>
  <si>
    <t>Balance as of 10/31/16 $12,002.05</t>
  </si>
  <si>
    <t xml:space="preserve">Paid $72.57 to Gary miller for mail box security light </t>
  </si>
  <si>
    <t>Paid $300 to Jacob Lorenz for 6 hrs. road maintenance</t>
  </si>
  <si>
    <t xml:space="preserve">      from 11/25/15- 9/30/16. Maintained pot holes in the road, and </t>
  </si>
  <si>
    <t xml:space="preserve">      removed fallen trees and debris from roadway. </t>
  </si>
  <si>
    <t xml:space="preserve">paid $32.36 to Jim Johansen, for repair of water leak in the P.O. boxes, </t>
  </si>
  <si>
    <t xml:space="preserve">      and 2 thumb drives for office supply.    </t>
  </si>
  <si>
    <t>Check #499 to Bretthauer Road Oil Company for oiling the road</t>
  </si>
  <si>
    <t>Bank Statement ending balance: $10,462.05</t>
  </si>
  <si>
    <t>Paid $1040 to David Glass for 4 loads of gravel</t>
  </si>
  <si>
    <t>Paid $1000 to Bretthauer Road Oil Company for oiling the road</t>
  </si>
  <si>
    <t>Miller $100 ck#2009;Bytwork $100 ck#880;Gary Stewart $200 ck#8931; Allen $100 ck#1091</t>
  </si>
  <si>
    <t>Smith$100 ck#1127; Peabody$100 ck#208; Thorsen $200 ck#309; Gregory $300 ck#361</t>
  </si>
  <si>
    <t>ck#511 for $19.20 to Home Depot: materials to fix the run over Glenwood sign, penetrating oil for the bridge railings</t>
  </si>
  <si>
    <t>File last updated at</t>
  </si>
  <si>
    <t>on</t>
  </si>
  <si>
    <t>Bank Statement ending balance: $11,616.39</t>
  </si>
  <si>
    <t>Johansen $200 ck#9103;Zimmerman $100 #1203;McGinnis $100 #2647;Doug Johnson $100 #1517; Hopper $100 #21944296;Love $100 #3814</t>
  </si>
  <si>
    <t>Bank Statement ending balance: $12,316.39</t>
  </si>
  <si>
    <t>Duremberger $200 #2645;Falk $100 #1789;Stewart $100 #290;Carsey $100 #102</t>
  </si>
  <si>
    <t>Bank Statement ending balance: $12,816.39</t>
  </si>
  <si>
    <t>Eddy $100 #1409;Blair $200 #1220</t>
  </si>
  <si>
    <t>Pederson $100.00 #1006</t>
  </si>
  <si>
    <t>Parr Lumber $ 6.18 ck # 513, dated 12-26-17, “ No Parking” sign post concrete.</t>
  </si>
  <si>
    <t>Bank Statement ending balance: $12,567.45</t>
  </si>
  <si>
    <t>Unger:$100,ck#1609</t>
  </si>
  <si>
    <t>(missing statement, but the 12/1/17 beginning balance is 12,535.70)</t>
  </si>
  <si>
    <t>Jake Lorenz for the 2017 road work  $542.50 ck # 515 dated 12-30-17</t>
  </si>
  <si>
    <t>From State Farm for work associated with the bridge repair: $4010.07 ck # 00115</t>
  </si>
  <si>
    <r>
      <t xml:space="preserve">GALES CREEK SHELL $ 30.00 </t>
    </r>
    <r>
      <rPr>
        <sz val="10"/>
        <color indexed="10"/>
        <rFont val="Arial"/>
        <family val="2"/>
      </rPr>
      <t>Paid to Jim Johansen as part of GHOA ck # 516 dated 1-3-18</t>
    </r>
  </si>
  <si>
    <r>
      <t xml:space="preserve">THE SIGN COMPANY $ 303.00 </t>
    </r>
    <r>
      <rPr>
        <sz val="10"/>
        <color indexed="10"/>
        <rFont val="Arial"/>
        <family val="2"/>
      </rPr>
      <t>To remain in the GHOA account to cover GHOA  ck   #514</t>
    </r>
  </si>
  <si>
    <r>
      <t xml:space="preserve">RDF&amp;P $ 1000.00 </t>
    </r>
    <r>
      <rPr>
        <sz val="10"/>
        <color indexed="10"/>
        <rFont val="Arial"/>
        <family val="2"/>
      </rPr>
      <t>To be paid to RDF&amp;P per Rick Lafave by crediting his GHOA account in the amount of  $1000.00</t>
    </r>
  </si>
  <si>
    <r>
      <t xml:space="preserve">L BAR L EXCAVATION $ 75.00 </t>
    </r>
    <r>
      <rPr>
        <sz val="10"/>
        <color indexed="10"/>
        <rFont val="Arial"/>
        <family val="2"/>
      </rPr>
      <t xml:space="preserve">Paid to L bar L Excavation 1-3-18 by GHOA ck # 519 </t>
    </r>
  </si>
  <si>
    <r>
      <t xml:space="preserve">JOHNS FABRICATION, $ 2540.00 </t>
    </r>
    <r>
      <rPr>
        <sz val="10"/>
        <color indexed="10"/>
        <rFont val="Arial"/>
        <family val="2"/>
      </rPr>
      <t xml:space="preserve">Paid by GHOA ck # 518 in the amount of $865.00 to John McGinnis dated 1-3-18 </t>
    </r>
  </si>
  <si>
    <r>
      <t>Ace Hardware, $ 62.07 ck # 512, dated 12-19-17, bridge railing bolts and concrete anchors.</t>
    </r>
    <r>
      <rPr>
        <sz val="10"/>
        <color indexed="10"/>
        <rFont val="Arial"/>
        <family val="2"/>
      </rPr>
      <t>(StateFarm to cover)</t>
    </r>
  </si>
  <si>
    <t>(part of Fabrication, above) ck # 516 in the amount of $ 1705.00 to Jim Johansen dated 1-3-18.</t>
  </si>
  <si>
    <t>Bank Statement ending balance: $13,187.02</t>
  </si>
  <si>
    <t>Haworth:$100, MO#23807520911</t>
  </si>
  <si>
    <t>Bank Statement ending balance: $13,287.02</t>
  </si>
  <si>
    <t>Bank Statement ending balance: $13,017.02</t>
  </si>
  <si>
    <t>Dave Glass:$270 Ck#520 for pot hole rock</t>
  </si>
  <si>
    <t>McGinnis:$100, CK#?</t>
  </si>
  <si>
    <t>Bank Statement ending balance: $13,117.02</t>
  </si>
  <si>
    <t>Bretthauer Road Oil Company $1381 Ck#521 For oiling the road for dust control</t>
  </si>
  <si>
    <t>GHOA PO Boxes lighting billing for 10/21/16 - 8/22/17. Check#501 [$60.69] to Gary Miller</t>
  </si>
  <si>
    <t>CK#510 [$520] for 2 loads of gravel at $260 each</t>
  </si>
  <si>
    <t>ck#500 [$26.46]for stamps for mailing out the Glenwood HOA minutes and accounts</t>
  </si>
  <si>
    <t>Paid by insurance:</t>
  </si>
  <si>
    <t>Bank Statement ending balance: $11,736.02</t>
  </si>
  <si>
    <t>Zimmerman:$100, ck#1287;Gregory:$100, Ck#2501543781;Bytwork:$100,ck#952;Love:$100,ck#3944; Hopper:$100,ck#579396102; Miller:$100,ck#2046;G.Stewart:$100, ck#9174</t>
  </si>
  <si>
    <t>Peabody:$100,ck#268; Mike Smith:$200,ck1192; Stewart/Senko:$100,ck#307; Johnson:$100,ck#1598; Carsey:$100,ck#1004 (Deposited on 9/15)</t>
  </si>
  <si>
    <t>Mailbox Solutions, LLC: 2 16-letter boxes +2-parcel boxes; 1 4-parcel boxes  CK#5??</t>
  </si>
  <si>
    <t>Credited the LaFave account $500 for the 3 Bollards, normally $225 for each</t>
  </si>
  <si>
    <t>ck # 523 to ”Home Depot” in the amount of $ 175.03 for material to complete the mail box job</t>
  </si>
  <si>
    <t>Ck # 522 for $ 40.40 to Ace Hardware, for mailbox anchors</t>
  </si>
  <si>
    <t>ck#503 to Gary Miller for the PGE bill to light the mailboxes.</t>
  </si>
  <si>
    <t>Pederson/Bell:$100,ck#1034</t>
  </si>
  <si>
    <t>ck #524 to Dave Glass in the amount of $834.00 for Glenwood road rock</t>
  </si>
  <si>
    <t>ck # 525 to Jake in the amount of $500.00 for the last years road work</t>
  </si>
  <si>
    <t>Bank Statement ending balance: $13,036.02</t>
  </si>
  <si>
    <t>Bank Statement ending balance: $8,107.26</t>
  </si>
  <si>
    <t>Eddy:$200,ck#1395; Thorsen:$100,ck#0056690865</t>
  </si>
  <si>
    <t>Rose-Blair:$100,ck#1238</t>
  </si>
  <si>
    <t>Bank Statement ending balance: $7478.33</t>
  </si>
  <si>
    <t>Unger:$100,ck#1649 (deposited 1/22/2019)</t>
  </si>
  <si>
    <t>Bank Statement ending balance:$7109.75</t>
  </si>
  <si>
    <t>Senko/Stewart:$100,ck#310 deposited on 11/6</t>
  </si>
  <si>
    <t>Bank Statement ending balance:$7378.33</t>
  </si>
  <si>
    <t>ck #504 to USPS for stamps to mail out the motorcycle mail</t>
  </si>
  <si>
    <t xml:space="preserve">Home Depot Cash back:$136.49 </t>
  </si>
  <si>
    <t>Haworth:$100, MO#25204807708 (deposited on 2/19)</t>
  </si>
  <si>
    <t>Bank Statement ending balance:$7678.33</t>
  </si>
  <si>
    <t>Durrebberger:$200,ck#1341</t>
  </si>
  <si>
    <t>Kendall:$100, cash</t>
  </si>
  <si>
    <t>$750 cash for one of the old mailboxes</t>
  </si>
  <si>
    <t>Johansen did direct deposit of $200</t>
  </si>
  <si>
    <t>ck $526 to David Glass for gravel:$540</t>
  </si>
  <si>
    <t>Bank Statement ending balance:$7878.33</t>
  </si>
  <si>
    <t>Bank Statement ending balance: $8078.33</t>
  </si>
  <si>
    <t>Kendall:$100, cash (paid 6/15, deposited 7/1)</t>
  </si>
  <si>
    <t>Bank Statement ending balance: $8928.33</t>
  </si>
  <si>
    <t>Bretthauer bill 8-26-19 by ck # 527 at amount $990.00 for this year’s road oil</t>
  </si>
  <si>
    <t>Previous balance:</t>
  </si>
  <si>
    <t>Total includes credits from homeowners &amp; returns of:</t>
  </si>
  <si>
    <t>Real account is 6098.33 due to the $1400 owed to Rick LaFave.</t>
  </si>
  <si>
    <t>Bank Statement ending balance:$7498.33</t>
  </si>
  <si>
    <t>Year 2019</t>
  </si>
  <si>
    <t>Bytwork$150 ck#992;Thorsen$150 ck#0062508252</t>
  </si>
  <si>
    <t>Johansen $200 ck#9366; Kendal cash $100</t>
  </si>
  <si>
    <t>Avery/Gregory$300 ck#214;Carsey $150 ck#1006;Peabody $150 ck#174;VanDyke $150 ck#1368;Carol Stewart $150 ck#353;McGinnis $100 ck#2686; Smith $100 ck#1247</t>
  </si>
  <si>
    <t>ck #528 for $270.00 to Dave Glass on 10-3-19 for Pot hole rock at storage places</t>
  </si>
  <si>
    <t>Miller$150ck#761;Blair$150ck#1193;G.Stewart$150ck#9392;Ladd/Jennings$200WFGTitleck#43064</t>
  </si>
  <si>
    <t>Bank Statement ending balance: $9172.87</t>
  </si>
  <si>
    <t>ck#505 to Leora Gregory for US Legal lien document</t>
  </si>
  <si>
    <t xml:space="preserve">Bank Statement ending balance: </t>
  </si>
  <si>
    <t>Johansen$100ck#9386</t>
  </si>
  <si>
    <t>Love$150 ck#4090;Hopper$150 ck#636519834</t>
  </si>
  <si>
    <t>Pederson$150ck#1054;Fessler$350ck#1011</t>
  </si>
  <si>
    <t>Haworth:$100, MO:25204824347; Eddy $150 ck#1448 (deposited on ???)</t>
  </si>
  <si>
    <t>Bank Statement ending balance: $10,382.73</t>
  </si>
  <si>
    <t>Bank Statement ending balance: $10,452.87</t>
  </si>
  <si>
    <t>TO Gary Miller for mailbox lighting: $70.14, ck#506</t>
  </si>
  <si>
    <t>Bank Statement ending balance: 10632.73</t>
  </si>
  <si>
    <t>Haworth:$50,MO:26339746241</t>
  </si>
  <si>
    <t>Bank Statement ending balance:10682.73</t>
  </si>
  <si>
    <t>Ladd/Jennings$100WFGTitledCk#52683</t>
  </si>
  <si>
    <t>Bank Statement ending balance: $9852.87</t>
  </si>
  <si>
    <t>Bank Statement ending balance: $10,782.73</t>
  </si>
  <si>
    <t>Total includes credits from homeowners of:</t>
  </si>
  <si>
    <t xml:space="preserve">     and debits of:</t>
  </si>
  <si>
    <t>Real account is minus $1100 due to the $1100 owed to Rick LaFave.</t>
  </si>
  <si>
    <t>debit</t>
  </si>
  <si>
    <t>McGinnis:$300,ck#2705</t>
  </si>
  <si>
    <t xml:space="preserve">Thorsen:$150,ck#0048812899; Crume:$650,ck#5783; Peabody:$150,ck#328; Bytwork:$150,ck#0000005773; Stewart,Gary:$150,ck#9577; Hopper,$150,ck#684972065; </t>
  </si>
  <si>
    <t>Zimmerman:$150,ck#1390; Carsey:$150,ck#1014; Smith:$200,ck#1313; Unger:$200,ck#1766</t>
  </si>
  <si>
    <t>Unger:$200,ck#1767; Gregory:$150,ck#2617034760; Miller:$150,ck#2666; Love:$150,ck#4245</t>
  </si>
  <si>
    <t>Stewart,Carol:$150,ck#255</t>
  </si>
  <si>
    <t>TO Gary Miller for mailbox lighting: $59.17, ck#507</t>
  </si>
  <si>
    <t>TO L bar L Excavation:$750, ck#508 for work on road to bridge (full day) &amp; pothole filling</t>
  </si>
  <si>
    <t>Gregory:$150,ck#2619865149</t>
  </si>
  <si>
    <t>Durrenberger:$200,ck#2731</t>
  </si>
  <si>
    <t>Bank Statement ending balance: $13,323.56</t>
  </si>
  <si>
    <t>Bank Statement ending balance: $13,182.73</t>
  </si>
  <si>
    <t>Johansen:$300,ck#9554</t>
  </si>
  <si>
    <t>Bell/Pederson:$150,ck#1069</t>
  </si>
  <si>
    <t>Year 2020</t>
  </si>
  <si>
    <t>Year 2021</t>
  </si>
  <si>
    <t>Kandis &amp; Aaron Sewell ck#113:$200 for one of the old Community Mail Box units</t>
  </si>
  <si>
    <t>Bank Statement ending balance: $12,813.56</t>
  </si>
  <si>
    <t>Bank Statement ending balance: $13,523.56</t>
  </si>
  <si>
    <t>Bank Statement ending balance: $13,013.56</t>
  </si>
  <si>
    <t>Debit $600 for David Glass ck#530 for gravel</t>
  </si>
  <si>
    <t>Bank Statement ending balance: $12,484.86</t>
  </si>
  <si>
    <t xml:space="preserve">HUD payment for brief time they held the Falk's property: $71.30 (3/13/21 through 6/7/21), #889270219Property passes to Sean &amp; Tonya Love for Jacob (Jake) Lorenz.  </t>
  </si>
  <si>
    <t>Bank Statement ending balance: $11,984.86</t>
  </si>
  <si>
    <t>Bretthauer Road Oil Co. ck#531 for $1100 for Oiling the road (did it twice because 1st time didn't work)</t>
  </si>
  <si>
    <t>Gregory:$300,ck#2745950980;Peabody:$150,ck#356;Eddy:$300,ck#1432;Durrenberger:$150,ck#1002;Love:$150,ck#4371;</t>
  </si>
  <si>
    <t>Hopper:$150,ck#730504912</t>
  </si>
  <si>
    <t>Date</t>
  </si>
  <si>
    <t>Description of Reason for Payment</t>
  </si>
  <si>
    <t>Ck # 529 to Dave Glass for gravel, $ 1160.00</t>
  </si>
  <si>
    <t>Cameron:$200 cash to Jim Johansen; Carsey:$150:ck#1040; Thorsen:$150,ck#46569824;Zimmerman:$150,ck#1412</t>
  </si>
  <si>
    <t>Johansen:$300,ck#9678;Kendall,$300,cash</t>
  </si>
  <si>
    <t>Stewart(Carol):$150,ck#273;Haworth:$150,MO#19-332311803 (From Fred Meyers)</t>
  </si>
  <si>
    <t>Miller:$150,ck#2716; Lorenz:$300;Gary Stewart:$150,ck#9805</t>
  </si>
  <si>
    <t>Carsey check returned &amp; Wells Fargo charged $12 for insufficient funds</t>
  </si>
  <si>
    <t>Jennings:$250,ck#1057;Smith:$100,ck#1379</t>
  </si>
  <si>
    <t>Smith:$50,ck#1382</t>
  </si>
  <si>
    <t>Carsey:$162,#2764125409</t>
  </si>
  <si>
    <t>Rose-Blair:$300,ck#151;Pedersen/Bell:$150,ck#1085</t>
  </si>
  <si>
    <t>648.95 for 2 loads of gravel at the 2 gravel places</t>
  </si>
  <si>
    <t>Haworth:$150,MO#27630472263</t>
  </si>
  <si>
    <t>check to Dober Construction for 2.5 loads (85 Tons) of gravel (1.5 Drain gravel).  Shared with Dober.  Dober did all of the grading &amp; rolling and 1/2 of the gravel to bring it back up to grade after logging. (1 ½ Drain 85 Ton (Total Fee $1,360.00)&amp; Dump Trucking $120/Hour (10 Hours) (Total fee $1,200.00) (We paid 1/2 total for rock part).)</t>
  </si>
  <si>
    <t>Bank Statement ending balance: $15,502.87</t>
  </si>
  <si>
    <t>check for $81.99 to Gary Miller for lighting costs 10/21-12/21</t>
  </si>
  <si>
    <t>Bank Statement ending balance: $14,922.86</t>
  </si>
  <si>
    <t>Bank Statement ending balance: $13,723.92</t>
  </si>
  <si>
    <t>Bank Statement ending balance: $14,853.92</t>
  </si>
  <si>
    <t>Bank Statement ending balance: $12,134.86</t>
  </si>
  <si>
    <t>Bank Statement ending balance: Statement missing, but records indicate $15,134.86</t>
  </si>
  <si>
    <t>Eddy:$300,ck#126; McGinnis:$300,ck#3098</t>
  </si>
  <si>
    <t>What</t>
  </si>
  <si>
    <t>Miller:$150,ck#2934; Durrenberger:$150,ck#1021;Bytwork:$300,ck#115;Hopper:$150,ck#773387910</t>
  </si>
  <si>
    <t>Thorsen:$150,ck#0012832215</t>
  </si>
  <si>
    <t>Gregory:$300,ck#2908669497;Peabody:$150,ck#374;Stewart/Senko:$150,ck#387;VanDyke/Zimmerman:$150,ck#1353;Carsey:$150,ck#1032;Pederson/Bell:$150,ck#1099</t>
  </si>
  <si>
    <t>Love:$150,ck#4483</t>
  </si>
  <si>
    <t>Bank Statement ending balance:$16,273.92</t>
  </si>
  <si>
    <t>&lt;- GHOA account minus what we owe LaFaves &amp; one account that overpaid</t>
  </si>
  <si>
    <t>Smith:$150,ck#1433</t>
  </si>
  <si>
    <t>Lorenz:$100 cash to Leora (deposited as Jay Avery check#141)</t>
  </si>
  <si>
    <t>Johansen:$300,ck#9813</t>
  </si>
  <si>
    <t>Bank Statement ending balance:$16,573.92</t>
  </si>
  <si>
    <t>Bank Statement ending balance:$</t>
  </si>
  <si>
    <t>ck #533 $760.00 to David Glass for rocking Glenwood</t>
  </si>
  <si>
    <t>(Note: as of 9/1/2023, GHOA owes LaFaves $800 and Lorenz ~$21)</t>
  </si>
  <si>
    <t>Haworth:$150,MO#28207697275</t>
  </si>
  <si>
    <t>Bank Statement ending balance:$17,123.92</t>
  </si>
  <si>
    <t>ck #534 $326.00 to David Glass for rocking the rest of Glenwood (In front of Eddy's)</t>
  </si>
  <si>
    <t>Jennings:$150,ck#1066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</si>
</sst>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m/d/yyyy;@"/>
    <numFmt numFmtId="166" formatCode="m/d/yy;@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14" fontId="6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wrapText="1"/>
    </xf>
    <xf numFmtId="14" fontId="7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4" fontId="4" fillId="0" borderId="0" xfId="0" applyNumberFormat="1" applyFont="1"/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5"/>
  <sheetViews>
    <sheetView tabSelected="1" topLeftCell="A358" zoomScale="99" workbookViewId="0">
      <selection activeCell="B375" sqref="B375"/>
    </sheetView>
  </sheetViews>
  <sheetFormatPr defaultRowHeight="15" x14ac:dyDescent="0.25"/>
  <cols>
    <col min="1" max="1" width="12.109375" style="4" bestFit="1" customWidth="1"/>
    <col min="2" max="2" width="79.21875" style="2" customWidth="1"/>
    <col min="3" max="3" width="12.44140625" style="3" customWidth="1"/>
    <col min="4" max="4" width="10.109375" style="3" bestFit="1" customWidth="1"/>
    <col min="5" max="5" width="12.77734375" style="3" customWidth="1"/>
    <col min="6" max="6" width="12.5546875" style="3" customWidth="1"/>
    <col min="7" max="16384" width="8.88671875" style="2"/>
  </cols>
  <sheetData>
    <row r="1" spans="1:6" x14ac:dyDescent="0.25">
      <c r="A1" s="16"/>
      <c r="B1" s="17" t="s">
        <v>185</v>
      </c>
      <c r="C1" s="18">
        <f ca="1">NOW()</f>
        <v>44900.383621990739</v>
      </c>
      <c r="D1" s="19" t="s">
        <v>186</v>
      </c>
      <c r="E1" s="19">
        <f ca="1">TODAY()</f>
        <v>44900</v>
      </c>
    </row>
    <row r="2" spans="1:6" ht="15.6" x14ac:dyDescent="0.3">
      <c r="A2" s="35" t="s">
        <v>27</v>
      </c>
      <c r="B2" s="37"/>
      <c r="C2" s="37"/>
      <c r="D2" s="37"/>
      <c r="E2" s="37"/>
    </row>
    <row r="3" spans="1:6" s="1" customFormat="1" ht="15.6" x14ac:dyDescent="0.3">
      <c r="A3" s="5"/>
      <c r="B3" s="6"/>
      <c r="C3" s="1" t="s">
        <v>24</v>
      </c>
      <c r="D3" s="1" t="s">
        <v>25</v>
      </c>
      <c r="E3" s="1" t="s">
        <v>26</v>
      </c>
      <c r="F3" s="5"/>
    </row>
    <row r="4" spans="1:6" x14ac:dyDescent="0.25">
      <c r="A4" s="9"/>
      <c r="B4" s="8" t="s">
        <v>23</v>
      </c>
      <c r="C4" s="11"/>
      <c r="D4" s="11"/>
      <c r="E4" s="12">
        <v>7849.45</v>
      </c>
    </row>
    <row r="5" spans="1:6" x14ac:dyDescent="0.25">
      <c r="A5" s="9">
        <v>42716</v>
      </c>
      <c r="B5" s="8" t="s">
        <v>0</v>
      </c>
      <c r="C5" s="11">
        <v>300</v>
      </c>
      <c r="D5" s="11"/>
      <c r="E5" s="12">
        <f>IF(C5, E4+C5, E4-D5)</f>
        <v>8149.45</v>
      </c>
    </row>
    <row r="6" spans="1:6" x14ac:dyDescent="0.25">
      <c r="A6" s="9">
        <v>40562</v>
      </c>
      <c r="B6" s="8" t="s">
        <v>0</v>
      </c>
      <c r="C6" s="11">
        <v>350</v>
      </c>
      <c r="D6" s="11"/>
      <c r="E6" s="12">
        <f t="shared" ref="E6:E27" si="0">IF(C6, E5+C6, E5-D6)</f>
        <v>8499.4500000000007</v>
      </c>
    </row>
    <row r="7" spans="1:6" x14ac:dyDescent="0.25">
      <c r="A7" s="9">
        <v>40630</v>
      </c>
      <c r="B7" s="8" t="s">
        <v>1</v>
      </c>
      <c r="C7" s="11"/>
      <c r="D7" s="11">
        <v>64.319999999999993</v>
      </c>
      <c r="E7" s="12">
        <f t="shared" si="0"/>
        <v>8435.130000000001</v>
      </c>
    </row>
    <row r="8" spans="1:6" x14ac:dyDescent="0.25">
      <c r="A8" s="9">
        <v>40663</v>
      </c>
      <c r="B8" s="8" t="s">
        <v>2</v>
      </c>
      <c r="C8" s="11">
        <v>300</v>
      </c>
      <c r="D8" s="11"/>
      <c r="E8" s="12">
        <f t="shared" si="0"/>
        <v>8735.130000000001</v>
      </c>
    </row>
    <row r="9" spans="1:6" x14ac:dyDescent="0.25">
      <c r="A9" s="9">
        <v>40710</v>
      </c>
      <c r="B9" s="8" t="s">
        <v>3</v>
      </c>
      <c r="C9" s="11"/>
      <c r="D9" s="11">
        <v>180</v>
      </c>
      <c r="E9" s="12">
        <f t="shared" si="0"/>
        <v>8555.130000000001</v>
      </c>
    </row>
    <row r="10" spans="1:6" x14ac:dyDescent="0.25">
      <c r="A10" s="9">
        <v>40710</v>
      </c>
      <c r="B10" s="8" t="s">
        <v>4</v>
      </c>
      <c r="C10" s="11"/>
      <c r="D10" s="11">
        <v>150</v>
      </c>
      <c r="E10" s="12">
        <f t="shared" si="0"/>
        <v>8405.130000000001</v>
      </c>
    </row>
    <row r="11" spans="1:6" x14ac:dyDescent="0.25">
      <c r="A11" s="9">
        <v>40745</v>
      </c>
      <c r="B11" s="8" t="s">
        <v>5</v>
      </c>
      <c r="C11" s="11"/>
      <c r="D11" s="11">
        <v>17.48</v>
      </c>
      <c r="E11" s="12">
        <f t="shared" si="0"/>
        <v>8387.6500000000015</v>
      </c>
    </row>
    <row r="12" spans="1:6" x14ac:dyDescent="0.25">
      <c r="A12" s="9">
        <v>40749</v>
      </c>
      <c r="B12" s="8" t="s">
        <v>6</v>
      </c>
      <c r="C12" s="11"/>
      <c r="D12" s="11">
        <v>29.6</v>
      </c>
      <c r="E12" s="12">
        <f t="shared" si="0"/>
        <v>8358.0500000000011</v>
      </c>
    </row>
    <row r="13" spans="1:6" x14ac:dyDescent="0.25">
      <c r="A13" s="9">
        <v>40760</v>
      </c>
      <c r="B13" s="8" t="s">
        <v>7</v>
      </c>
      <c r="C13" s="11"/>
      <c r="D13" s="11">
        <v>28.07</v>
      </c>
      <c r="E13" s="12">
        <f t="shared" si="0"/>
        <v>8329.9800000000014</v>
      </c>
    </row>
    <row r="14" spans="1:6" x14ac:dyDescent="0.25">
      <c r="A14" s="9">
        <v>40763</v>
      </c>
      <c r="B14" s="8" t="s">
        <v>8</v>
      </c>
      <c r="C14" s="11">
        <v>225</v>
      </c>
      <c r="D14" s="11"/>
      <c r="E14" s="12">
        <f t="shared" si="0"/>
        <v>8554.9800000000014</v>
      </c>
    </row>
    <row r="15" spans="1:6" x14ac:dyDescent="0.25">
      <c r="A15" s="9">
        <v>40806</v>
      </c>
      <c r="B15" s="8" t="s">
        <v>9</v>
      </c>
      <c r="C15" s="11"/>
      <c r="D15" s="11">
        <v>77.11</v>
      </c>
      <c r="E15" s="12">
        <f t="shared" si="0"/>
        <v>8477.8700000000008</v>
      </c>
    </row>
    <row r="16" spans="1:6" x14ac:dyDescent="0.25">
      <c r="A16" s="9">
        <v>40808</v>
      </c>
      <c r="B16" s="8" t="s">
        <v>10</v>
      </c>
      <c r="C16" s="11">
        <v>1200</v>
      </c>
      <c r="D16" s="11"/>
      <c r="E16" s="12">
        <f t="shared" si="0"/>
        <v>9677.8700000000008</v>
      </c>
    </row>
    <row r="17" spans="1:6" x14ac:dyDescent="0.25">
      <c r="A17" s="9">
        <v>40808</v>
      </c>
      <c r="B17" s="8" t="s">
        <v>21</v>
      </c>
      <c r="C17" s="11"/>
      <c r="D17" s="11"/>
      <c r="E17" s="12">
        <f t="shared" si="0"/>
        <v>9677.8700000000008</v>
      </c>
    </row>
    <row r="18" spans="1:6" x14ac:dyDescent="0.25">
      <c r="A18" s="9"/>
      <c r="B18" s="8" t="s">
        <v>22</v>
      </c>
      <c r="C18" s="11">
        <v>300</v>
      </c>
      <c r="D18" s="11"/>
      <c r="E18" s="12">
        <f t="shared" si="0"/>
        <v>9977.8700000000008</v>
      </c>
    </row>
    <row r="19" spans="1:6" x14ac:dyDescent="0.25">
      <c r="A19" s="9">
        <v>40844</v>
      </c>
      <c r="B19" s="8" t="s">
        <v>11</v>
      </c>
      <c r="C19" s="11">
        <v>150</v>
      </c>
      <c r="D19" s="11"/>
      <c r="E19" s="12">
        <f t="shared" si="0"/>
        <v>10127.870000000001</v>
      </c>
    </row>
    <row r="20" spans="1:6" x14ac:dyDescent="0.25">
      <c r="A20" s="9">
        <v>40844</v>
      </c>
      <c r="B20" s="8" t="s">
        <v>12</v>
      </c>
      <c r="C20" s="11"/>
      <c r="D20" s="11">
        <v>15.78</v>
      </c>
      <c r="E20" s="12">
        <f t="shared" si="0"/>
        <v>10112.09</v>
      </c>
    </row>
    <row r="21" spans="1:6" x14ac:dyDescent="0.25">
      <c r="A21" s="9">
        <v>40850</v>
      </c>
      <c r="B21" s="8" t="s">
        <v>13</v>
      </c>
      <c r="C21" s="11">
        <v>75</v>
      </c>
      <c r="D21" s="11"/>
      <c r="E21" s="12">
        <f t="shared" si="0"/>
        <v>10187.09</v>
      </c>
    </row>
    <row r="22" spans="1:6" x14ac:dyDescent="0.25">
      <c r="A22" s="9">
        <v>40863</v>
      </c>
      <c r="B22" s="8" t="s">
        <v>14</v>
      </c>
      <c r="C22" s="11">
        <v>75</v>
      </c>
      <c r="D22" s="11"/>
      <c r="E22" s="12">
        <f t="shared" si="0"/>
        <v>10262.09</v>
      </c>
    </row>
    <row r="23" spans="1:6" x14ac:dyDescent="0.25">
      <c r="A23" s="9">
        <v>40848</v>
      </c>
      <c r="B23" s="8" t="s">
        <v>15</v>
      </c>
      <c r="C23" s="11"/>
      <c r="D23" s="11">
        <v>44</v>
      </c>
      <c r="E23" s="12">
        <f t="shared" si="0"/>
        <v>10218.09</v>
      </c>
    </row>
    <row r="24" spans="1:6" x14ac:dyDescent="0.25">
      <c r="A24" s="9">
        <v>40856</v>
      </c>
      <c r="B24" s="8" t="s">
        <v>16</v>
      </c>
      <c r="C24" s="11"/>
      <c r="D24" s="11">
        <v>1080</v>
      </c>
      <c r="E24" s="12">
        <f t="shared" si="0"/>
        <v>9138.09</v>
      </c>
    </row>
    <row r="25" spans="1:6" x14ac:dyDescent="0.25">
      <c r="A25" s="9">
        <v>40877</v>
      </c>
      <c r="B25" s="8" t="s">
        <v>17</v>
      </c>
      <c r="C25" s="11"/>
      <c r="D25" s="11">
        <v>56.89</v>
      </c>
      <c r="E25" s="12">
        <f t="shared" si="0"/>
        <v>9081.2000000000007</v>
      </c>
    </row>
    <row r="26" spans="1:6" x14ac:dyDescent="0.25">
      <c r="A26" s="9">
        <v>40884</v>
      </c>
      <c r="B26" s="8" t="s">
        <v>18</v>
      </c>
      <c r="C26" s="11">
        <v>75</v>
      </c>
      <c r="D26" s="11" t="s">
        <v>19</v>
      </c>
      <c r="E26" s="12">
        <f t="shared" si="0"/>
        <v>9156.2000000000007</v>
      </c>
    </row>
    <row r="27" spans="1:6" x14ac:dyDescent="0.25">
      <c r="A27" s="9">
        <v>42716</v>
      </c>
      <c r="B27" s="8" t="s">
        <v>20</v>
      </c>
      <c r="C27" s="11"/>
      <c r="D27" s="11">
        <v>38.67</v>
      </c>
      <c r="E27" s="12">
        <f t="shared" si="0"/>
        <v>9117.5300000000007</v>
      </c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ht="15.6" x14ac:dyDescent="0.3">
      <c r="A30" s="35" t="s">
        <v>33</v>
      </c>
      <c r="B30" s="37"/>
      <c r="C30" s="37"/>
      <c r="D30" s="37"/>
      <c r="E30" s="37"/>
    </row>
    <row r="31" spans="1:6" s="1" customFormat="1" ht="15.6" x14ac:dyDescent="0.3">
      <c r="A31" s="5"/>
      <c r="B31" s="6"/>
      <c r="C31" s="1" t="s">
        <v>24</v>
      </c>
      <c r="D31" s="1" t="s">
        <v>25</v>
      </c>
      <c r="E31" s="1" t="s">
        <v>26</v>
      </c>
      <c r="F31" s="5"/>
    </row>
    <row r="32" spans="1:6" x14ac:dyDescent="0.25">
      <c r="A32" s="9"/>
      <c r="B32" s="8"/>
      <c r="C32" s="11"/>
      <c r="D32" s="11"/>
      <c r="E32" s="12">
        <f>E27</f>
        <v>9117.5300000000007</v>
      </c>
    </row>
    <row r="33" spans="1:5" x14ac:dyDescent="0.25">
      <c r="A33" s="9">
        <v>40920</v>
      </c>
      <c r="B33" s="8" t="s">
        <v>28</v>
      </c>
      <c r="C33" s="11">
        <v>150</v>
      </c>
      <c r="D33" s="11"/>
      <c r="E33" s="12">
        <f t="shared" ref="E33:E49" si="1">IF(C33, E32+C33, E32-D33)</f>
        <v>9267.5300000000007</v>
      </c>
    </row>
    <row r="34" spans="1:5" x14ac:dyDescent="0.25">
      <c r="A34" s="9">
        <v>40954</v>
      </c>
      <c r="B34" s="8" t="s">
        <v>29</v>
      </c>
      <c r="C34" s="11">
        <v>75</v>
      </c>
      <c r="D34" s="11"/>
      <c r="E34" s="12">
        <f t="shared" si="1"/>
        <v>9342.5300000000007</v>
      </c>
    </row>
    <row r="35" spans="1:5" x14ac:dyDescent="0.25">
      <c r="A35" s="9">
        <v>41075</v>
      </c>
      <c r="B35" s="8" t="s">
        <v>30</v>
      </c>
      <c r="C35" s="11"/>
      <c r="D35" s="11">
        <v>77.650000000000006</v>
      </c>
      <c r="E35" s="12">
        <f t="shared" si="1"/>
        <v>9264.880000000001</v>
      </c>
    </row>
    <row r="36" spans="1:5" x14ac:dyDescent="0.25">
      <c r="A36" s="9">
        <v>41096</v>
      </c>
      <c r="B36" s="8" t="s">
        <v>31</v>
      </c>
      <c r="C36" s="11"/>
      <c r="D36" s="11">
        <v>1350</v>
      </c>
      <c r="E36" s="12">
        <f t="shared" si="1"/>
        <v>7914.880000000001</v>
      </c>
    </row>
    <row r="37" spans="1:5" x14ac:dyDescent="0.25">
      <c r="A37" s="9">
        <v>40977</v>
      </c>
      <c r="B37" s="8" t="s">
        <v>32</v>
      </c>
      <c r="C37" s="11">
        <v>75</v>
      </c>
      <c r="D37" s="11"/>
      <c r="E37" s="12">
        <f t="shared" si="1"/>
        <v>7989.880000000001</v>
      </c>
    </row>
    <row r="38" spans="1:5" x14ac:dyDescent="0.25">
      <c r="A38" s="9">
        <v>41148</v>
      </c>
      <c r="B38" s="8" t="s">
        <v>35</v>
      </c>
      <c r="C38" s="11">
        <v>150</v>
      </c>
      <c r="D38" s="11"/>
      <c r="E38" s="12">
        <f t="shared" si="1"/>
        <v>8139.880000000001</v>
      </c>
    </row>
    <row r="39" spans="1:5" x14ac:dyDescent="0.25">
      <c r="A39" s="9"/>
      <c r="B39" s="8" t="s">
        <v>37</v>
      </c>
      <c r="C39" s="11">
        <v>75</v>
      </c>
      <c r="D39" s="11"/>
      <c r="E39" s="12">
        <f t="shared" si="1"/>
        <v>8214.880000000001</v>
      </c>
    </row>
    <row r="40" spans="1:5" x14ac:dyDescent="0.25">
      <c r="A40" s="9"/>
      <c r="B40" s="8" t="s">
        <v>36</v>
      </c>
      <c r="C40" s="11">
        <v>150</v>
      </c>
      <c r="D40" s="11"/>
      <c r="E40" s="12">
        <f t="shared" si="1"/>
        <v>8364.880000000001</v>
      </c>
    </row>
    <row r="41" spans="1:5" x14ac:dyDescent="0.25">
      <c r="A41" s="9" t="s">
        <v>34</v>
      </c>
      <c r="B41" s="8"/>
      <c r="C41" s="11"/>
      <c r="D41" s="11"/>
      <c r="E41" s="12">
        <f t="shared" si="1"/>
        <v>8364.880000000001</v>
      </c>
    </row>
    <row r="42" spans="1:5" x14ac:dyDescent="0.25">
      <c r="A42" s="9" t="s">
        <v>34</v>
      </c>
      <c r="B42" s="8" t="s">
        <v>68</v>
      </c>
      <c r="C42" s="11"/>
      <c r="D42" s="11"/>
      <c r="E42" s="12">
        <f t="shared" si="1"/>
        <v>8364.880000000001</v>
      </c>
    </row>
    <row r="43" spans="1:5" x14ac:dyDescent="0.25">
      <c r="A43" s="9" t="s">
        <v>34</v>
      </c>
      <c r="B43" s="8" t="s">
        <v>40</v>
      </c>
      <c r="C43" s="11">
        <v>675</v>
      </c>
      <c r="D43" s="11"/>
      <c r="E43" s="12">
        <f t="shared" si="1"/>
        <v>9039.880000000001</v>
      </c>
    </row>
    <row r="44" spans="1:5" x14ac:dyDescent="0.25">
      <c r="A44" s="9">
        <v>41187</v>
      </c>
      <c r="B44" s="8" t="s">
        <v>38</v>
      </c>
      <c r="C44" s="11">
        <v>150</v>
      </c>
      <c r="D44" s="11"/>
      <c r="E44" s="12">
        <f t="shared" si="1"/>
        <v>9189.880000000001</v>
      </c>
    </row>
    <row r="45" spans="1:5" x14ac:dyDescent="0.25">
      <c r="A45" s="9">
        <v>41226</v>
      </c>
      <c r="B45" s="8" t="s">
        <v>39</v>
      </c>
      <c r="C45" s="11"/>
      <c r="D45" s="11"/>
      <c r="E45" s="12">
        <f t="shared" si="1"/>
        <v>9189.880000000001</v>
      </c>
    </row>
    <row r="46" spans="1:5" x14ac:dyDescent="0.25">
      <c r="A46" s="9" t="s">
        <v>41</v>
      </c>
      <c r="B46" s="8" t="s">
        <v>42</v>
      </c>
      <c r="C46" s="11">
        <v>300</v>
      </c>
      <c r="D46" s="11"/>
      <c r="E46" s="12">
        <f t="shared" si="1"/>
        <v>9489.880000000001</v>
      </c>
    </row>
    <row r="47" spans="1:5" x14ac:dyDescent="0.25">
      <c r="A47" s="9">
        <v>41226</v>
      </c>
      <c r="B47" s="8" t="s">
        <v>65</v>
      </c>
      <c r="C47" s="11">
        <v>75</v>
      </c>
      <c r="D47" s="11"/>
      <c r="E47" s="12">
        <f t="shared" si="1"/>
        <v>9564.880000000001</v>
      </c>
    </row>
    <row r="48" spans="1:5" x14ac:dyDescent="0.25">
      <c r="A48" s="9">
        <v>41256</v>
      </c>
      <c r="B48" s="8" t="s">
        <v>66</v>
      </c>
      <c r="C48" s="11"/>
      <c r="D48" s="11">
        <v>180</v>
      </c>
      <c r="E48" s="12">
        <f t="shared" si="1"/>
        <v>9384.880000000001</v>
      </c>
    </row>
    <row r="49" spans="1:6" x14ac:dyDescent="0.25">
      <c r="A49" s="9">
        <v>41271</v>
      </c>
      <c r="B49" s="8" t="s">
        <v>67</v>
      </c>
      <c r="C49" s="11"/>
      <c r="D49" s="11">
        <v>91.96</v>
      </c>
      <c r="E49" s="12">
        <f t="shared" si="1"/>
        <v>9292.9200000000019</v>
      </c>
    </row>
    <row r="52" spans="1:6" ht="15.6" x14ac:dyDescent="0.3">
      <c r="A52" s="35" t="s">
        <v>43</v>
      </c>
      <c r="B52" s="37"/>
      <c r="C52" s="37"/>
      <c r="D52" s="37"/>
      <c r="E52" s="37"/>
    </row>
    <row r="53" spans="1:6" s="1" customFormat="1" ht="15.6" x14ac:dyDescent="0.3">
      <c r="A53" s="5"/>
      <c r="B53" s="6"/>
      <c r="C53" s="1" t="s">
        <v>24</v>
      </c>
      <c r="D53" s="1" t="s">
        <v>25</v>
      </c>
      <c r="E53" s="1" t="s">
        <v>26</v>
      </c>
      <c r="F53" s="5"/>
    </row>
    <row r="54" spans="1:6" x14ac:dyDescent="0.25">
      <c r="A54" s="9"/>
      <c r="B54" s="8" t="s">
        <v>44</v>
      </c>
      <c r="C54" s="11"/>
      <c r="D54" s="11"/>
      <c r="E54" s="12">
        <f>E49</f>
        <v>9292.9200000000019</v>
      </c>
    </row>
    <row r="55" spans="1:6" x14ac:dyDescent="0.25">
      <c r="A55" s="9">
        <v>41276</v>
      </c>
      <c r="B55" s="8" t="s">
        <v>62</v>
      </c>
      <c r="C55" s="11">
        <v>150</v>
      </c>
      <c r="D55" s="11"/>
      <c r="E55" s="12">
        <f t="shared" ref="E55:E73" si="2">IF(C55, E54+C55, E54-D55)</f>
        <v>9442.9200000000019</v>
      </c>
    </row>
    <row r="56" spans="1:6" x14ac:dyDescent="0.25">
      <c r="A56" s="9">
        <v>41325</v>
      </c>
      <c r="B56" s="8" t="s">
        <v>63</v>
      </c>
      <c r="C56" s="11"/>
      <c r="D56" s="11">
        <v>103.77</v>
      </c>
      <c r="E56" s="12">
        <f t="shared" si="2"/>
        <v>9339.1500000000015</v>
      </c>
    </row>
    <row r="57" spans="1:6" x14ac:dyDescent="0.25">
      <c r="A57" s="9">
        <v>41347</v>
      </c>
      <c r="B57" s="8" t="s">
        <v>64</v>
      </c>
      <c r="C57" s="11">
        <v>150</v>
      </c>
      <c r="D57" s="11"/>
      <c r="E57" s="12">
        <f t="shared" si="2"/>
        <v>9489.1500000000015</v>
      </c>
    </row>
    <row r="58" spans="1:6" x14ac:dyDescent="0.25">
      <c r="A58" s="9">
        <v>41403</v>
      </c>
      <c r="B58" s="8" t="s">
        <v>52</v>
      </c>
      <c r="C58" s="11">
        <v>150</v>
      </c>
      <c r="D58" s="11"/>
      <c r="E58" s="12">
        <f t="shared" si="2"/>
        <v>9639.1500000000015</v>
      </c>
    </row>
    <row r="59" spans="1:6" x14ac:dyDescent="0.25">
      <c r="A59" s="9">
        <v>41442</v>
      </c>
      <c r="B59" s="8" t="s">
        <v>147</v>
      </c>
      <c r="C59" s="11">
        <v>225</v>
      </c>
      <c r="D59" s="11"/>
      <c r="E59" s="12">
        <f t="shared" si="2"/>
        <v>9864.1500000000015</v>
      </c>
    </row>
    <row r="60" spans="1:6" x14ac:dyDescent="0.25">
      <c r="A60" s="9">
        <v>41471</v>
      </c>
      <c r="B60" s="8" t="s">
        <v>148</v>
      </c>
      <c r="C60" s="11"/>
      <c r="D60" s="11">
        <v>1080</v>
      </c>
      <c r="E60" s="12">
        <f t="shared" si="2"/>
        <v>8784.1500000000015</v>
      </c>
    </row>
    <row r="61" spans="1:6" x14ac:dyDescent="0.25">
      <c r="A61" s="9">
        <v>41498</v>
      </c>
      <c r="B61" s="8" t="s">
        <v>149</v>
      </c>
      <c r="C61" s="11"/>
      <c r="D61" s="11">
        <v>77.260000000000005</v>
      </c>
      <c r="E61" s="12">
        <f t="shared" si="2"/>
        <v>8706.8900000000012</v>
      </c>
    </row>
    <row r="62" spans="1:6" x14ac:dyDescent="0.25">
      <c r="A62" s="9">
        <v>41535</v>
      </c>
      <c r="B62" s="8" t="s">
        <v>53</v>
      </c>
      <c r="C62" s="11"/>
      <c r="D62" s="11"/>
      <c r="E62" s="12">
        <f t="shared" si="2"/>
        <v>8706.8900000000012</v>
      </c>
    </row>
    <row r="63" spans="1:6" x14ac:dyDescent="0.25">
      <c r="A63" s="9"/>
      <c r="B63" s="8" t="s">
        <v>70</v>
      </c>
      <c r="C63" s="11"/>
      <c r="D63" s="11"/>
      <c r="E63" s="12">
        <f t="shared" si="2"/>
        <v>8706.8900000000012</v>
      </c>
    </row>
    <row r="64" spans="1:6" x14ac:dyDescent="0.25">
      <c r="A64" s="9"/>
      <c r="B64" s="8" t="s">
        <v>71</v>
      </c>
      <c r="C64" s="11">
        <v>600</v>
      </c>
      <c r="D64" s="11"/>
      <c r="E64" s="12">
        <f t="shared" si="2"/>
        <v>9306.8900000000012</v>
      </c>
    </row>
    <row r="65" spans="1:6" x14ac:dyDescent="0.25">
      <c r="A65" s="9">
        <v>41544</v>
      </c>
      <c r="B65" s="8" t="s">
        <v>150</v>
      </c>
      <c r="C65" s="11">
        <v>225</v>
      </c>
      <c r="D65" s="11"/>
      <c r="E65" s="12">
        <f t="shared" si="2"/>
        <v>9531.8900000000012</v>
      </c>
    </row>
    <row r="66" spans="1:6" x14ac:dyDescent="0.25">
      <c r="A66" s="9">
        <v>41547</v>
      </c>
      <c r="B66" s="8" t="s">
        <v>61</v>
      </c>
      <c r="C66" s="11"/>
      <c r="D66" s="11">
        <v>33.78</v>
      </c>
      <c r="E66" s="12">
        <f t="shared" si="2"/>
        <v>9498.11</v>
      </c>
    </row>
    <row r="67" spans="1:6" x14ac:dyDescent="0.25">
      <c r="A67" s="9">
        <v>41565</v>
      </c>
      <c r="B67" s="8" t="s">
        <v>54</v>
      </c>
      <c r="C67" s="11"/>
      <c r="D67" s="11"/>
      <c r="E67" s="12">
        <f t="shared" si="2"/>
        <v>9498.11</v>
      </c>
    </row>
    <row r="68" spans="1:6" x14ac:dyDescent="0.25">
      <c r="A68" s="9" t="s">
        <v>51</v>
      </c>
      <c r="B68" s="8" t="s">
        <v>55</v>
      </c>
      <c r="C68" s="11"/>
      <c r="D68" s="11"/>
      <c r="E68" s="12">
        <f t="shared" si="2"/>
        <v>9498.11</v>
      </c>
    </row>
    <row r="69" spans="1:6" x14ac:dyDescent="0.25">
      <c r="A69" s="9"/>
      <c r="B69" s="8" t="s">
        <v>56</v>
      </c>
      <c r="C69" s="11"/>
      <c r="D69" s="11"/>
      <c r="E69" s="12">
        <f t="shared" si="2"/>
        <v>9498.11</v>
      </c>
    </row>
    <row r="70" spans="1:6" x14ac:dyDescent="0.25">
      <c r="A70" s="9"/>
      <c r="B70" s="8" t="s">
        <v>57</v>
      </c>
      <c r="C70" s="11">
        <v>600</v>
      </c>
      <c r="D70" s="11"/>
      <c r="E70" s="12">
        <f t="shared" si="2"/>
        <v>10098.11</v>
      </c>
    </row>
    <row r="71" spans="1:6" x14ac:dyDescent="0.25">
      <c r="A71" s="9">
        <v>41599</v>
      </c>
      <c r="B71" s="8" t="s">
        <v>60</v>
      </c>
      <c r="C71" s="11"/>
      <c r="D71" s="11">
        <v>38.75</v>
      </c>
      <c r="E71" s="12">
        <f t="shared" si="2"/>
        <v>10059.36</v>
      </c>
    </row>
    <row r="72" spans="1:6" x14ac:dyDescent="0.25">
      <c r="A72" s="9">
        <v>41599</v>
      </c>
      <c r="B72" s="8" t="s">
        <v>59</v>
      </c>
      <c r="C72" s="11"/>
      <c r="D72" s="11">
        <v>180</v>
      </c>
      <c r="E72" s="12">
        <f t="shared" si="2"/>
        <v>9879.36</v>
      </c>
    </row>
    <row r="73" spans="1:6" x14ac:dyDescent="0.25">
      <c r="A73" s="9">
        <v>41631</v>
      </c>
      <c r="B73" s="8" t="s">
        <v>58</v>
      </c>
      <c r="C73" s="11"/>
      <c r="D73" s="11">
        <v>14.52</v>
      </c>
      <c r="E73" s="12">
        <f t="shared" si="2"/>
        <v>9864.84</v>
      </c>
    </row>
    <row r="76" spans="1:6" ht="15.6" x14ac:dyDescent="0.3">
      <c r="A76" s="35" t="s">
        <v>47</v>
      </c>
      <c r="B76" s="37"/>
      <c r="C76" s="37"/>
      <c r="D76" s="37"/>
      <c r="E76" s="37"/>
    </row>
    <row r="77" spans="1:6" s="1" customFormat="1" ht="15.6" x14ac:dyDescent="0.3">
      <c r="A77" s="5"/>
      <c r="B77" s="6"/>
      <c r="C77" s="1" t="s">
        <v>24</v>
      </c>
      <c r="D77" s="1" t="s">
        <v>25</v>
      </c>
      <c r="E77" s="1" t="s">
        <v>26</v>
      </c>
      <c r="F77" s="5"/>
    </row>
    <row r="78" spans="1:6" x14ac:dyDescent="0.25">
      <c r="A78" s="9"/>
      <c r="B78" s="8" t="s">
        <v>44</v>
      </c>
      <c r="C78" s="11"/>
      <c r="D78" s="11"/>
      <c r="E78" s="12">
        <f>E73</f>
        <v>9864.84</v>
      </c>
    </row>
    <row r="79" spans="1:6" x14ac:dyDescent="0.25">
      <c r="A79" s="9" t="s">
        <v>48</v>
      </c>
      <c r="B79" s="8" t="s">
        <v>69</v>
      </c>
      <c r="C79" s="11">
        <v>225</v>
      </c>
      <c r="D79" s="11"/>
      <c r="E79" s="12">
        <f t="shared" ref="E79:E96" si="3">IF(C79, E78+C79, E78-D79)</f>
        <v>10089.84</v>
      </c>
    </row>
    <row r="80" spans="1:6" x14ac:dyDescent="0.25">
      <c r="A80" s="9">
        <v>41702</v>
      </c>
      <c r="B80" s="8" t="s">
        <v>72</v>
      </c>
      <c r="C80" s="11">
        <v>75</v>
      </c>
      <c r="D80" s="11"/>
      <c r="E80" s="12">
        <f t="shared" si="3"/>
        <v>10164.84</v>
      </c>
    </row>
    <row r="81" spans="1:5" x14ac:dyDescent="0.25">
      <c r="A81" s="9">
        <v>41730</v>
      </c>
      <c r="B81" s="8" t="s">
        <v>73</v>
      </c>
      <c r="C81" s="11">
        <v>75</v>
      </c>
      <c r="D81" s="11"/>
      <c r="E81" s="12">
        <f t="shared" si="3"/>
        <v>10239.84</v>
      </c>
    </row>
    <row r="82" spans="1:5" x14ac:dyDescent="0.25">
      <c r="A82" s="9">
        <v>41779</v>
      </c>
      <c r="B82" s="8" t="s">
        <v>74</v>
      </c>
      <c r="C82" s="11">
        <v>150</v>
      </c>
      <c r="D82" s="11"/>
      <c r="E82" s="12">
        <f t="shared" si="3"/>
        <v>10389.84</v>
      </c>
    </row>
    <row r="83" spans="1:5" x14ac:dyDescent="0.25">
      <c r="A83" s="9">
        <v>41780</v>
      </c>
      <c r="B83" s="8" t="s">
        <v>75</v>
      </c>
      <c r="C83" s="11"/>
      <c r="D83" s="11">
        <v>600</v>
      </c>
      <c r="E83" s="12">
        <f t="shared" si="3"/>
        <v>9789.84</v>
      </c>
    </row>
    <row r="84" spans="1:5" x14ac:dyDescent="0.25">
      <c r="A84" s="9">
        <v>41810</v>
      </c>
      <c r="B84" s="8" t="s">
        <v>76</v>
      </c>
      <c r="C84" s="11"/>
      <c r="D84" s="11">
        <v>900</v>
      </c>
      <c r="E84" s="12">
        <f t="shared" si="3"/>
        <v>8889.84</v>
      </c>
    </row>
    <row r="85" spans="1:5" x14ac:dyDescent="0.25">
      <c r="A85" s="9">
        <v>41843</v>
      </c>
      <c r="B85" s="8" t="s">
        <v>77</v>
      </c>
      <c r="C85" s="11">
        <v>75</v>
      </c>
      <c r="D85" s="11"/>
      <c r="E85" s="12">
        <f t="shared" si="3"/>
        <v>8964.84</v>
      </c>
    </row>
    <row r="86" spans="1:5" x14ac:dyDescent="0.25">
      <c r="A86" s="9">
        <v>41855</v>
      </c>
      <c r="B86" s="8" t="s">
        <v>78</v>
      </c>
      <c r="C86" s="11"/>
      <c r="D86" s="11">
        <v>40</v>
      </c>
      <c r="E86" s="12">
        <f t="shared" si="3"/>
        <v>8924.84</v>
      </c>
    </row>
    <row r="87" spans="1:5" x14ac:dyDescent="0.25">
      <c r="A87" s="9">
        <v>41855</v>
      </c>
      <c r="B87" s="8" t="s">
        <v>79</v>
      </c>
      <c r="C87" s="11"/>
      <c r="D87" s="11">
        <v>40</v>
      </c>
      <c r="E87" s="12">
        <f t="shared" si="3"/>
        <v>8884.84</v>
      </c>
    </row>
    <row r="88" spans="1:5" x14ac:dyDescent="0.25">
      <c r="A88" s="9">
        <v>41855</v>
      </c>
      <c r="B88" s="8" t="s">
        <v>80</v>
      </c>
      <c r="C88" s="11"/>
      <c r="D88" s="11">
        <v>160</v>
      </c>
      <c r="E88" s="12">
        <f t="shared" si="3"/>
        <v>8724.84</v>
      </c>
    </row>
    <row r="89" spans="1:5" x14ac:dyDescent="0.25">
      <c r="A89" s="9">
        <v>41859</v>
      </c>
      <c r="B89" s="8" t="s">
        <v>81</v>
      </c>
      <c r="C89" s="11"/>
      <c r="D89" s="11">
        <v>142.47</v>
      </c>
      <c r="E89" s="12">
        <f t="shared" si="3"/>
        <v>8582.3700000000008</v>
      </c>
    </row>
    <row r="90" spans="1:5" x14ac:dyDescent="0.25">
      <c r="A90" s="9">
        <v>41923</v>
      </c>
      <c r="B90" s="8" t="s">
        <v>49</v>
      </c>
      <c r="C90" s="11">
        <v>150</v>
      </c>
      <c r="D90" s="11"/>
      <c r="E90" s="12">
        <f t="shared" si="3"/>
        <v>8732.3700000000008</v>
      </c>
    </row>
    <row r="91" spans="1:5" x14ac:dyDescent="0.25">
      <c r="A91" s="9">
        <v>41942</v>
      </c>
      <c r="B91" s="8" t="s">
        <v>82</v>
      </c>
      <c r="C91" s="11"/>
      <c r="D91" s="11"/>
      <c r="E91" s="12">
        <f t="shared" si="3"/>
        <v>8732.3700000000008</v>
      </c>
    </row>
    <row r="92" spans="1:5" x14ac:dyDescent="0.25">
      <c r="A92" s="9">
        <v>41939</v>
      </c>
      <c r="B92" s="8" t="s">
        <v>83</v>
      </c>
      <c r="C92" s="11"/>
      <c r="D92" s="11">
        <v>200</v>
      </c>
      <c r="E92" s="12">
        <f t="shared" si="3"/>
        <v>8532.3700000000008</v>
      </c>
    </row>
    <row r="93" spans="1:5" x14ac:dyDescent="0.25">
      <c r="A93" s="9">
        <v>41963</v>
      </c>
      <c r="B93" s="8" t="s">
        <v>45</v>
      </c>
      <c r="C93" s="11"/>
      <c r="D93" s="11">
        <v>97.49</v>
      </c>
      <c r="E93" s="12">
        <f t="shared" si="3"/>
        <v>8434.880000000001</v>
      </c>
    </row>
    <row r="94" spans="1:5" x14ac:dyDescent="0.25">
      <c r="A94" s="9">
        <v>41963</v>
      </c>
      <c r="B94" s="8" t="s">
        <v>84</v>
      </c>
      <c r="C94" s="11"/>
      <c r="D94" s="11"/>
      <c r="E94" s="12">
        <f t="shared" si="3"/>
        <v>8434.880000000001</v>
      </c>
    </row>
    <row r="95" spans="1:5" x14ac:dyDescent="0.25">
      <c r="A95" s="9">
        <v>41949</v>
      </c>
      <c r="B95" s="8" t="s">
        <v>46</v>
      </c>
      <c r="C95" s="11">
        <v>225</v>
      </c>
      <c r="D95" s="11"/>
      <c r="E95" s="12">
        <f t="shared" si="3"/>
        <v>8659.880000000001</v>
      </c>
    </row>
    <row r="96" spans="1:5" x14ac:dyDescent="0.25">
      <c r="A96" s="9">
        <v>41949</v>
      </c>
      <c r="B96" s="8" t="s">
        <v>85</v>
      </c>
      <c r="C96" s="11"/>
      <c r="D96" s="11"/>
      <c r="E96" s="12">
        <f t="shared" si="3"/>
        <v>8659.880000000001</v>
      </c>
    </row>
    <row r="99" spans="1:6" ht="15.6" x14ac:dyDescent="0.3">
      <c r="A99" s="35" t="s">
        <v>50</v>
      </c>
      <c r="B99" s="37"/>
      <c r="C99" s="37"/>
      <c r="D99" s="37"/>
      <c r="E99" s="37"/>
    </row>
    <row r="100" spans="1:6" s="1" customFormat="1" ht="15.6" x14ac:dyDescent="0.3">
      <c r="A100" s="5"/>
      <c r="B100" s="6"/>
      <c r="C100" s="1" t="s">
        <v>24</v>
      </c>
      <c r="D100" s="1" t="s">
        <v>25</v>
      </c>
      <c r="E100" s="1" t="s">
        <v>26</v>
      </c>
      <c r="F100" s="5"/>
    </row>
    <row r="101" spans="1:6" x14ac:dyDescent="0.25">
      <c r="A101" s="9"/>
      <c r="B101" s="8" t="s">
        <v>44</v>
      </c>
      <c r="C101" s="11"/>
      <c r="D101" s="11"/>
      <c r="E101" s="12">
        <f>E96</f>
        <v>8659.880000000001</v>
      </c>
    </row>
    <row r="102" spans="1:6" x14ac:dyDescent="0.25">
      <c r="A102" s="9">
        <v>42006</v>
      </c>
      <c r="B102" s="8" t="s">
        <v>151</v>
      </c>
      <c r="C102" s="11"/>
      <c r="D102" s="11"/>
      <c r="E102" s="12">
        <f t="shared" ref="E102:E160" si="4">IF(C102, E101+C102, E101-D102)</f>
        <v>8659.880000000001</v>
      </c>
    </row>
    <row r="103" spans="1:6" x14ac:dyDescent="0.25">
      <c r="A103" s="9"/>
      <c r="B103" s="8" t="s">
        <v>86</v>
      </c>
      <c r="C103" s="11">
        <v>375</v>
      </c>
      <c r="D103" s="11"/>
      <c r="E103" s="12">
        <f t="shared" si="4"/>
        <v>9034.880000000001</v>
      </c>
    </row>
    <row r="104" spans="1:6" x14ac:dyDescent="0.25">
      <c r="A104" s="9">
        <v>42024</v>
      </c>
      <c r="B104" s="8" t="s">
        <v>87</v>
      </c>
      <c r="C104" s="11"/>
      <c r="D104" s="11"/>
      <c r="E104" s="12">
        <f t="shared" si="4"/>
        <v>9034.880000000001</v>
      </c>
    </row>
    <row r="105" spans="1:6" x14ac:dyDescent="0.25">
      <c r="A105" s="9" t="s">
        <v>95</v>
      </c>
      <c r="B105" s="8" t="s">
        <v>153</v>
      </c>
      <c r="C105" s="11">
        <v>275</v>
      </c>
      <c r="D105" s="11"/>
      <c r="E105" s="12">
        <f t="shared" si="4"/>
        <v>9309.880000000001</v>
      </c>
    </row>
    <row r="106" spans="1:6" x14ac:dyDescent="0.25">
      <c r="A106" s="9">
        <v>42031</v>
      </c>
      <c r="B106" s="8" t="s">
        <v>88</v>
      </c>
      <c r="C106" s="11">
        <v>225</v>
      </c>
      <c r="D106" s="11"/>
      <c r="E106" s="12">
        <f t="shared" si="4"/>
        <v>9534.880000000001</v>
      </c>
    </row>
    <row r="107" spans="1:6" x14ac:dyDescent="0.25">
      <c r="A107" s="9">
        <v>42060</v>
      </c>
      <c r="B107" s="8" t="s">
        <v>152</v>
      </c>
      <c r="C107" s="11"/>
      <c r="D107" s="11">
        <v>40</v>
      </c>
      <c r="E107" s="12">
        <f t="shared" si="4"/>
        <v>9494.880000000001</v>
      </c>
    </row>
    <row r="108" spans="1:6" x14ac:dyDescent="0.25">
      <c r="A108" s="9">
        <v>42066</v>
      </c>
      <c r="B108" s="8" t="s">
        <v>133</v>
      </c>
      <c r="C108" s="11">
        <v>400</v>
      </c>
      <c r="D108" s="11"/>
      <c r="E108" s="12">
        <f t="shared" si="4"/>
        <v>9894.880000000001</v>
      </c>
    </row>
    <row r="109" spans="1:6" x14ac:dyDescent="0.25">
      <c r="A109" s="9"/>
      <c r="B109" s="8" t="s">
        <v>154</v>
      </c>
      <c r="C109" s="11"/>
      <c r="D109" s="11"/>
      <c r="E109" s="12">
        <f t="shared" si="4"/>
        <v>9894.880000000001</v>
      </c>
    </row>
    <row r="110" spans="1:6" x14ac:dyDescent="0.25">
      <c r="A110" s="9">
        <v>42073</v>
      </c>
      <c r="B110" s="8" t="s">
        <v>134</v>
      </c>
      <c r="C110" s="11"/>
      <c r="D110" s="11"/>
      <c r="E110" s="12">
        <f t="shared" si="4"/>
        <v>9894.880000000001</v>
      </c>
    </row>
    <row r="111" spans="1:6" x14ac:dyDescent="0.25">
      <c r="A111" s="9"/>
      <c r="B111" s="8" t="s">
        <v>89</v>
      </c>
      <c r="C111" s="11"/>
      <c r="D111" s="11"/>
      <c r="E111" s="12">
        <f t="shared" si="4"/>
        <v>9894.880000000001</v>
      </c>
    </row>
    <row r="112" spans="1:6" x14ac:dyDescent="0.25">
      <c r="A112" s="9"/>
      <c r="B112" s="8" t="s">
        <v>155</v>
      </c>
      <c r="C112" s="11">
        <v>525</v>
      </c>
      <c r="D112" s="11"/>
      <c r="E112" s="12">
        <f t="shared" si="4"/>
        <v>10419.880000000001</v>
      </c>
    </row>
    <row r="113" spans="1:5" x14ac:dyDescent="0.25">
      <c r="A113" s="9">
        <v>42080</v>
      </c>
      <c r="B113" s="8" t="s">
        <v>132</v>
      </c>
      <c r="C113" s="11"/>
      <c r="D113" s="11"/>
      <c r="E113" s="12">
        <f t="shared" si="4"/>
        <v>10419.880000000001</v>
      </c>
    </row>
    <row r="114" spans="1:5" x14ac:dyDescent="0.25">
      <c r="A114" s="9"/>
      <c r="B114" s="8" t="s">
        <v>156</v>
      </c>
      <c r="C114" s="11">
        <v>285</v>
      </c>
      <c r="D114" s="11"/>
      <c r="E114" s="12">
        <f t="shared" si="4"/>
        <v>10704.880000000001</v>
      </c>
    </row>
    <row r="115" spans="1:5" x14ac:dyDescent="0.25">
      <c r="A115" s="9">
        <v>42129</v>
      </c>
      <c r="B115" s="8" t="s">
        <v>157</v>
      </c>
      <c r="C115" s="11"/>
      <c r="D115" s="11">
        <v>88.73</v>
      </c>
      <c r="E115" s="12">
        <f t="shared" si="4"/>
        <v>10616.150000000001</v>
      </c>
    </row>
    <row r="116" spans="1:5" x14ac:dyDescent="0.25">
      <c r="A116" s="9">
        <v>42194</v>
      </c>
      <c r="B116" s="8" t="s">
        <v>158</v>
      </c>
      <c r="C116" s="11">
        <v>90</v>
      </c>
      <c r="D116" s="11"/>
      <c r="E116" s="12">
        <f t="shared" si="4"/>
        <v>10706.150000000001</v>
      </c>
    </row>
    <row r="117" spans="1:5" x14ac:dyDescent="0.25">
      <c r="A117" s="9">
        <v>42198</v>
      </c>
      <c r="B117" s="8" t="s">
        <v>159</v>
      </c>
      <c r="C117" s="11"/>
      <c r="D117" s="11">
        <v>900</v>
      </c>
      <c r="E117" s="12">
        <f t="shared" si="4"/>
        <v>9806.1500000000015</v>
      </c>
    </row>
    <row r="118" spans="1:5" x14ac:dyDescent="0.25">
      <c r="A118" s="9">
        <v>42256</v>
      </c>
      <c r="B118" s="8" t="s">
        <v>160</v>
      </c>
      <c r="C118" s="11"/>
      <c r="D118" s="11">
        <v>34.56</v>
      </c>
      <c r="E118" s="12">
        <f t="shared" si="4"/>
        <v>9771.590000000002</v>
      </c>
    </row>
    <row r="119" spans="1:5" x14ac:dyDescent="0.25">
      <c r="A119" s="9">
        <v>42276</v>
      </c>
      <c r="B119" s="8" t="s">
        <v>161</v>
      </c>
      <c r="C119" s="11">
        <v>375</v>
      </c>
      <c r="D119" s="11"/>
      <c r="E119" s="12">
        <f t="shared" si="4"/>
        <v>10146.590000000002</v>
      </c>
    </row>
    <row r="120" spans="1:5" x14ac:dyDescent="0.25">
      <c r="A120" s="9">
        <v>42280</v>
      </c>
      <c r="B120" s="8" t="s">
        <v>96</v>
      </c>
      <c r="C120" s="11"/>
      <c r="D120" s="11"/>
      <c r="E120" s="12">
        <f t="shared" si="4"/>
        <v>10146.590000000002</v>
      </c>
    </row>
    <row r="121" spans="1:5" x14ac:dyDescent="0.25">
      <c r="A121" s="9">
        <v>42285</v>
      </c>
      <c r="B121" s="8" t="s">
        <v>135</v>
      </c>
      <c r="C121" s="11"/>
      <c r="D121" s="11"/>
      <c r="E121" s="12">
        <f t="shared" si="4"/>
        <v>10146.590000000002</v>
      </c>
    </row>
    <row r="122" spans="1:5" x14ac:dyDescent="0.25">
      <c r="A122" s="9"/>
      <c r="B122" s="8" t="s">
        <v>90</v>
      </c>
      <c r="C122" s="11"/>
      <c r="D122" s="11"/>
      <c r="E122" s="12">
        <f t="shared" si="4"/>
        <v>10146.590000000002</v>
      </c>
    </row>
    <row r="123" spans="1:5" x14ac:dyDescent="0.25">
      <c r="A123" s="9"/>
      <c r="B123" s="8" t="s">
        <v>91</v>
      </c>
      <c r="C123" s="11"/>
      <c r="D123" s="11"/>
      <c r="E123" s="12">
        <f t="shared" si="4"/>
        <v>10146.590000000002</v>
      </c>
    </row>
    <row r="124" spans="1:5" x14ac:dyDescent="0.25">
      <c r="A124" s="9"/>
      <c r="B124" s="8" t="s">
        <v>92</v>
      </c>
      <c r="C124" s="11">
        <v>975</v>
      </c>
      <c r="D124" s="11"/>
      <c r="E124" s="12">
        <f t="shared" si="4"/>
        <v>11121.590000000002</v>
      </c>
    </row>
    <row r="125" spans="1:5" x14ac:dyDescent="0.25">
      <c r="A125" s="9">
        <v>42326</v>
      </c>
      <c r="B125" s="8" t="s">
        <v>130</v>
      </c>
      <c r="C125" s="11">
        <v>150</v>
      </c>
      <c r="D125" s="11"/>
      <c r="E125" s="12">
        <f t="shared" si="4"/>
        <v>11271.590000000002</v>
      </c>
    </row>
    <row r="126" spans="1:5" x14ac:dyDescent="0.25">
      <c r="A126" s="9">
        <v>42338</v>
      </c>
      <c r="B126" s="8" t="s">
        <v>163</v>
      </c>
      <c r="C126" s="11"/>
      <c r="D126" s="11">
        <v>1000</v>
      </c>
      <c r="E126" s="12">
        <f t="shared" si="4"/>
        <v>10271.590000000002</v>
      </c>
    </row>
    <row r="127" spans="1:5" x14ac:dyDescent="0.25">
      <c r="A127" s="9">
        <v>42354</v>
      </c>
      <c r="B127" s="8" t="s">
        <v>131</v>
      </c>
      <c r="C127" s="11"/>
      <c r="D127" s="11"/>
      <c r="E127" s="12">
        <f t="shared" si="4"/>
        <v>10271.590000000002</v>
      </c>
    </row>
    <row r="128" spans="1:5" x14ac:dyDescent="0.25">
      <c r="A128" s="9"/>
      <c r="B128" s="8" t="s">
        <v>93</v>
      </c>
      <c r="C128" s="11"/>
      <c r="D128" s="11"/>
      <c r="E128" s="12">
        <f t="shared" si="4"/>
        <v>10271.590000000002</v>
      </c>
    </row>
    <row r="129" spans="1:6" x14ac:dyDescent="0.25">
      <c r="A129" s="9"/>
      <c r="B129" s="8" t="s">
        <v>94</v>
      </c>
      <c r="C129" s="11">
        <v>750</v>
      </c>
      <c r="D129" s="11"/>
      <c r="E129" s="12">
        <f t="shared" si="4"/>
        <v>11021.590000000002</v>
      </c>
    </row>
    <row r="130" spans="1:6" x14ac:dyDescent="0.25">
      <c r="A130" s="9">
        <v>42369</v>
      </c>
      <c r="B130" s="8" t="s">
        <v>136</v>
      </c>
      <c r="C130" s="11"/>
      <c r="D130" s="11">
        <v>9.5500000000000007</v>
      </c>
      <c r="E130" s="12">
        <f t="shared" si="4"/>
        <v>11012.040000000003</v>
      </c>
    </row>
    <row r="131" spans="1:6" x14ac:dyDescent="0.25">
      <c r="A131" s="9">
        <v>42369</v>
      </c>
      <c r="B131" s="8" t="s">
        <v>162</v>
      </c>
      <c r="C131" s="11"/>
      <c r="D131" s="11">
        <v>8.4499999999999993</v>
      </c>
      <c r="E131" s="12">
        <f t="shared" si="4"/>
        <v>11003.590000000002</v>
      </c>
    </row>
    <row r="132" spans="1:6" x14ac:dyDescent="0.25">
      <c r="A132" s="9">
        <v>42369</v>
      </c>
      <c r="B132" s="8" t="s">
        <v>137</v>
      </c>
      <c r="C132" s="11"/>
      <c r="D132" s="11"/>
      <c r="E132" s="12">
        <f t="shared" si="4"/>
        <v>11003.590000000002</v>
      </c>
    </row>
    <row r="133" spans="1:6" ht="15.6" x14ac:dyDescent="0.3">
      <c r="A133" s="7"/>
    </row>
    <row r="135" spans="1:6" ht="15.6" x14ac:dyDescent="0.3">
      <c r="A135" s="35" t="s">
        <v>107</v>
      </c>
      <c r="B135" s="35"/>
      <c r="C135" s="35"/>
      <c r="D135" s="35"/>
      <c r="E135" s="35"/>
    </row>
    <row r="136" spans="1:6" s="1" customFormat="1" ht="15.6" x14ac:dyDescent="0.3">
      <c r="A136" s="5"/>
      <c r="B136" s="6"/>
      <c r="C136" s="1" t="s">
        <v>24</v>
      </c>
      <c r="D136" s="1" t="s">
        <v>25</v>
      </c>
      <c r="E136" s="1" t="s">
        <v>26</v>
      </c>
      <c r="F136" s="5"/>
    </row>
    <row r="137" spans="1:6" x14ac:dyDescent="0.25">
      <c r="A137" s="9"/>
      <c r="B137" s="8" t="s">
        <v>44</v>
      </c>
      <c r="C137" s="11"/>
      <c r="D137" s="11"/>
      <c r="E137" s="12">
        <f>E132</f>
        <v>11003.590000000002</v>
      </c>
    </row>
    <row r="138" spans="1:6" x14ac:dyDescent="0.25">
      <c r="A138" s="9"/>
      <c r="B138" s="8" t="s">
        <v>98</v>
      </c>
      <c r="C138" s="11"/>
      <c r="D138" s="11">
        <v>220</v>
      </c>
      <c r="E138" s="12">
        <f>IF(C138, E131+C138, E131-D138)</f>
        <v>10783.590000000002</v>
      </c>
    </row>
    <row r="139" spans="1:6" x14ac:dyDescent="0.25">
      <c r="A139" s="9"/>
      <c r="B139" s="8" t="s">
        <v>97</v>
      </c>
      <c r="C139" s="11"/>
      <c r="D139" s="11"/>
      <c r="E139" s="12">
        <f t="shared" si="4"/>
        <v>10783.590000000002</v>
      </c>
    </row>
    <row r="140" spans="1:6" x14ac:dyDescent="0.25">
      <c r="A140" s="9">
        <v>42377</v>
      </c>
      <c r="B140" s="8" t="s">
        <v>99</v>
      </c>
      <c r="C140" s="11">
        <v>550</v>
      </c>
      <c r="D140" s="11"/>
      <c r="E140" s="12">
        <f t="shared" si="4"/>
        <v>11333.590000000002</v>
      </c>
    </row>
    <row r="141" spans="1:6" x14ac:dyDescent="0.25">
      <c r="A141" s="9">
        <v>42400</v>
      </c>
      <c r="B141" s="8" t="s">
        <v>164</v>
      </c>
      <c r="C141" s="11"/>
      <c r="D141" s="11"/>
      <c r="E141" s="12">
        <f t="shared" si="4"/>
        <v>11333.590000000002</v>
      </c>
    </row>
    <row r="142" spans="1:6" x14ac:dyDescent="0.25">
      <c r="A142" s="9">
        <v>42410</v>
      </c>
      <c r="B142" s="8" t="s">
        <v>165</v>
      </c>
      <c r="C142" s="11">
        <v>175</v>
      </c>
      <c r="D142" s="11"/>
      <c r="E142" s="12">
        <f t="shared" si="4"/>
        <v>11508.590000000002</v>
      </c>
    </row>
    <row r="143" spans="1:6" x14ac:dyDescent="0.25">
      <c r="A143" s="9">
        <v>42431</v>
      </c>
      <c r="B143" s="8" t="s">
        <v>119</v>
      </c>
      <c r="C143" s="11">
        <v>275</v>
      </c>
      <c r="D143" s="11"/>
      <c r="E143" s="12">
        <f t="shared" si="4"/>
        <v>11783.590000000002</v>
      </c>
    </row>
    <row r="144" spans="1:6" x14ac:dyDescent="0.25">
      <c r="A144" s="9">
        <v>42428</v>
      </c>
      <c r="B144" s="8" t="s">
        <v>108</v>
      </c>
      <c r="C144" s="11"/>
      <c r="D144" s="11"/>
      <c r="E144" s="12">
        <f t="shared" si="4"/>
        <v>11783.590000000002</v>
      </c>
    </row>
    <row r="145" spans="1:5" x14ac:dyDescent="0.25">
      <c r="A145" s="9">
        <v>42432</v>
      </c>
      <c r="B145" s="8" t="s">
        <v>118</v>
      </c>
      <c r="C145" s="11"/>
      <c r="D145" s="11">
        <v>234.49</v>
      </c>
      <c r="E145" s="12">
        <f t="shared" si="4"/>
        <v>11549.100000000002</v>
      </c>
    </row>
    <row r="146" spans="1:5" x14ac:dyDescent="0.25">
      <c r="A146" s="9">
        <v>42437</v>
      </c>
      <c r="B146" s="8" t="s">
        <v>109</v>
      </c>
      <c r="C146" s="11"/>
      <c r="D146" s="11">
        <v>21.6</v>
      </c>
      <c r="E146" s="12">
        <f t="shared" si="4"/>
        <v>11527.500000000002</v>
      </c>
    </row>
    <row r="147" spans="1:5" x14ac:dyDescent="0.25">
      <c r="A147" s="9">
        <v>42443</v>
      </c>
      <c r="B147" s="8" t="s">
        <v>113</v>
      </c>
      <c r="C147" s="11"/>
      <c r="D147" s="11">
        <v>220</v>
      </c>
      <c r="E147" s="12">
        <f t="shared" si="4"/>
        <v>11307.500000000002</v>
      </c>
    </row>
    <row r="148" spans="1:5" x14ac:dyDescent="0.25">
      <c r="A148" s="9">
        <v>42459</v>
      </c>
      <c r="B148" s="8" t="s">
        <v>114</v>
      </c>
      <c r="C148" s="11">
        <v>250</v>
      </c>
      <c r="D148" s="11"/>
      <c r="E148" s="12">
        <f t="shared" si="4"/>
        <v>11557.500000000002</v>
      </c>
    </row>
    <row r="149" spans="1:5" x14ac:dyDescent="0.25">
      <c r="A149" s="9">
        <v>42513</v>
      </c>
      <c r="B149" s="8" t="s">
        <v>115</v>
      </c>
      <c r="C149" s="11"/>
      <c r="D149" s="11">
        <v>660</v>
      </c>
      <c r="E149" s="12">
        <f t="shared" si="4"/>
        <v>10897.500000000002</v>
      </c>
    </row>
    <row r="150" spans="1:5" x14ac:dyDescent="0.25">
      <c r="A150" s="9">
        <v>42520</v>
      </c>
      <c r="B150" s="8" t="s">
        <v>116</v>
      </c>
      <c r="C150" s="11"/>
      <c r="D150" s="11"/>
      <c r="E150" s="12">
        <f t="shared" si="4"/>
        <v>10897.500000000002</v>
      </c>
    </row>
    <row r="151" spans="1:5" x14ac:dyDescent="0.25">
      <c r="A151" s="9">
        <v>42556</v>
      </c>
      <c r="B151" s="8" t="s">
        <v>117</v>
      </c>
      <c r="C151" s="11"/>
      <c r="D151" s="11">
        <v>900</v>
      </c>
      <c r="E151" s="12">
        <f t="shared" si="4"/>
        <v>9997.5000000000018</v>
      </c>
    </row>
    <row r="152" spans="1:5" x14ac:dyDescent="0.25">
      <c r="A152" s="9"/>
      <c r="B152" s="8" t="s">
        <v>122</v>
      </c>
      <c r="C152" s="11"/>
      <c r="D152" s="11"/>
      <c r="E152" s="12">
        <f t="shared" si="4"/>
        <v>9997.5000000000018</v>
      </c>
    </row>
    <row r="153" spans="1:5" x14ac:dyDescent="0.25">
      <c r="A153" s="9">
        <v>42613</v>
      </c>
      <c r="B153" s="8" t="s">
        <v>120</v>
      </c>
      <c r="C153" s="11">
        <v>300</v>
      </c>
      <c r="D153" s="11"/>
      <c r="E153" s="12">
        <f t="shared" si="4"/>
        <v>10297.500000000002</v>
      </c>
    </row>
    <row r="154" spans="1:5" x14ac:dyDescent="0.25">
      <c r="A154" s="9" t="s">
        <v>100</v>
      </c>
      <c r="B154" s="8" t="s">
        <v>121</v>
      </c>
      <c r="C154" s="11"/>
      <c r="D154" s="11"/>
      <c r="E154" s="12">
        <f t="shared" si="4"/>
        <v>10297.500000000002</v>
      </c>
    </row>
    <row r="155" spans="1:5" x14ac:dyDescent="0.25">
      <c r="A155" s="9">
        <v>42627</v>
      </c>
      <c r="B155" s="8" t="s">
        <v>110</v>
      </c>
      <c r="C155" s="11"/>
      <c r="D155" s="11">
        <v>90.55</v>
      </c>
      <c r="E155" s="12">
        <f t="shared" si="4"/>
        <v>10206.950000000003</v>
      </c>
    </row>
    <row r="156" spans="1:5" x14ac:dyDescent="0.25">
      <c r="A156" s="9">
        <v>42627</v>
      </c>
      <c r="B156" s="8" t="s">
        <v>111</v>
      </c>
      <c r="C156" s="11"/>
      <c r="D156" s="11">
        <v>24.97</v>
      </c>
      <c r="E156" s="12">
        <f t="shared" si="4"/>
        <v>10181.980000000003</v>
      </c>
    </row>
    <row r="157" spans="1:5" x14ac:dyDescent="0.25">
      <c r="A157" s="9">
        <v>42629</v>
      </c>
      <c r="B157" s="8" t="s">
        <v>101</v>
      </c>
      <c r="C157" s="11"/>
      <c r="D157" s="11"/>
      <c r="E157" s="12">
        <f t="shared" si="4"/>
        <v>10181.980000000003</v>
      </c>
    </row>
    <row r="158" spans="1:5" x14ac:dyDescent="0.25">
      <c r="A158" s="9">
        <v>42629</v>
      </c>
      <c r="B158" s="8" t="s">
        <v>125</v>
      </c>
      <c r="C158" s="11"/>
      <c r="D158" s="11"/>
      <c r="E158" s="12">
        <f t="shared" si="4"/>
        <v>10181.980000000003</v>
      </c>
    </row>
    <row r="159" spans="1:5" x14ac:dyDescent="0.25">
      <c r="A159" s="9">
        <v>42629</v>
      </c>
      <c r="B159" s="8" t="s">
        <v>126</v>
      </c>
      <c r="C159" s="11"/>
      <c r="D159" s="11"/>
      <c r="E159" s="12">
        <f t="shared" si="4"/>
        <v>10181.980000000003</v>
      </c>
    </row>
    <row r="160" spans="1:5" x14ac:dyDescent="0.25">
      <c r="A160" s="9">
        <v>42629</v>
      </c>
      <c r="B160" s="8" t="s">
        <v>102</v>
      </c>
      <c r="C160" s="11"/>
      <c r="D160" s="11"/>
      <c r="E160" s="12">
        <f t="shared" si="4"/>
        <v>10181.980000000003</v>
      </c>
    </row>
    <row r="161" spans="1:5" x14ac:dyDescent="0.25">
      <c r="A161" s="9">
        <v>42629</v>
      </c>
      <c r="B161" s="8" t="s">
        <v>103</v>
      </c>
      <c r="C161" s="11">
        <v>1175</v>
      </c>
      <c r="D161" s="11"/>
      <c r="E161" s="12">
        <f t="shared" ref="E161:E209" si="5">IF(C161, E160+C161, E160-D161)</f>
        <v>11356.980000000003</v>
      </c>
    </row>
    <row r="162" spans="1:5" x14ac:dyDescent="0.25">
      <c r="A162" s="9">
        <v>42643</v>
      </c>
      <c r="B162" s="8" t="s">
        <v>166</v>
      </c>
      <c r="C162" s="11"/>
      <c r="D162" s="11"/>
      <c r="E162" s="12">
        <f t="shared" si="5"/>
        <v>11356.980000000003</v>
      </c>
    </row>
    <row r="163" spans="1:5" x14ac:dyDescent="0.25">
      <c r="A163" s="9">
        <v>42647</v>
      </c>
      <c r="B163" s="8" t="s">
        <v>104</v>
      </c>
      <c r="C163" s="11"/>
      <c r="D163" s="11"/>
      <c r="E163" s="12">
        <f t="shared" si="5"/>
        <v>11356.980000000003</v>
      </c>
    </row>
    <row r="164" spans="1:5" x14ac:dyDescent="0.25">
      <c r="A164" s="9">
        <v>42647</v>
      </c>
      <c r="B164" s="8" t="s">
        <v>105</v>
      </c>
      <c r="C164" s="11">
        <v>650</v>
      </c>
      <c r="D164" s="11"/>
      <c r="E164" s="12">
        <f t="shared" si="5"/>
        <v>12006.980000000003</v>
      </c>
    </row>
    <row r="165" spans="1:5" x14ac:dyDescent="0.25">
      <c r="A165" s="9">
        <v>42646</v>
      </c>
      <c r="B165" s="8" t="s">
        <v>112</v>
      </c>
      <c r="C165" s="11"/>
      <c r="D165" s="11">
        <v>72.569999999999993</v>
      </c>
      <c r="E165" s="12">
        <f t="shared" si="5"/>
        <v>11934.410000000003</v>
      </c>
    </row>
    <row r="166" spans="1:5" x14ac:dyDescent="0.25">
      <c r="A166" s="9">
        <v>42657</v>
      </c>
      <c r="B166" s="8" t="s">
        <v>123</v>
      </c>
      <c r="C166" s="11"/>
      <c r="D166" s="11">
        <v>300</v>
      </c>
      <c r="E166" s="12">
        <f t="shared" si="5"/>
        <v>11634.410000000003</v>
      </c>
    </row>
    <row r="167" spans="1:5" x14ac:dyDescent="0.25">
      <c r="A167" s="9"/>
      <c r="B167" s="8" t="s">
        <v>167</v>
      </c>
      <c r="C167" s="11"/>
      <c r="D167" s="11"/>
      <c r="E167" s="12">
        <f t="shared" si="5"/>
        <v>11634.410000000003</v>
      </c>
    </row>
    <row r="168" spans="1:5" x14ac:dyDescent="0.25">
      <c r="A168" s="9"/>
      <c r="B168" s="8" t="s">
        <v>168</v>
      </c>
      <c r="C168" s="11"/>
      <c r="D168" s="11"/>
      <c r="E168" s="12">
        <f t="shared" si="5"/>
        <v>11634.410000000003</v>
      </c>
    </row>
    <row r="169" spans="1:5" x14ac:dyDescent="0.25">
      <c r="A169" s="9">
        <v>42671</v>
      </c>
      <c r="B169" s="8" t="s">
        <v>106</v>
      </c>
      <c r="C169" s="11"/>
      <c r="D169" s="11"/>
      <c r="E169" s="12">
        <f t="shared" si="5"/>
        <v>11634.410000000003</v>
      </c>
    </row>
    <row r="170" spans="1:5" x14ac:dyDescent="0.25">
      <c r="A170" s="9"/>
      <c r="B170" s="8" t="s">
        <v>169</v>
      </c>
      <c r="C170" s="11">
        <v>400</v>
      </c>
      <c r="D170" s="11"/>
      <c r="E170" s="12">
        <f t="shared" si="5"/>
        <v>12034.410000000003</v>
      </c>
    </row>
    <row r="171" spans="1:5" x14ac:dyDescent="0.25">
      <c r="A171" s="9">
        <v>42672</v>
      </c>
      <c r="B171" s="8" t="s">
        <v>124</v>
      </c>
      <c r="C171" s="11"/>
      <c r="D171" s="11">
        <v>32.36</v>
      </c>
      <c r="E171" s="12">
        <f t="shared" si="5"/>
        <v>12002.050000000003</v>
      </c>
    </row>
    <row r="172" spans="1:5" x14ac:dyDescent="0.25">
      <c r="A172" s="9"/>
      <c r="B172" s="8" t="s">
        <v>170</v>
      </c>
      <c r="C172" s="11"/>
      <c r="D172" s="11"/>
      <c r="E172" s="12">
        <f t="shared" si="5"/>
        <v>12002.050000000003</v>
      </c>
    </row>
    <row r="173" spans="1:5" x14ac:dyDescent="0.25">
      <c r="A173" s="9">
        <v>42674</v>
      </c>
      <c r="B173" s="8" t="s">
        <v>171</v>
      </c>
      <c r="C173" s="11"/>
      <c r="D173" s="11"/>
      <c r="E173" s="12">
        <f t="shared" si="5"/>
        <v>12002.050000000003</v>
      </c>
    </row>
    <row r="174" spans="1:5" x14ac:dyDescent="0.25">
      <c r="A174" s="9"/>
      <c r="B174" s="10" t="s">
        <v>128</v>
      </c>
      <c r="C174" s="11"/>
      <c r="D174" s="11"/>
      <c r="E174" s="12">
        <f t="shared" si="5"/>
        <v>12002.050000000003</v>
      </c>
    </row>
    <row r="175" spans="1:5" x14ac:dyDescent="0.25">
      <c r="A175" s="9">
        <v>42696</v>
      </c>
      <c r="B175" s="8" t="s">
        <v>127</v>
      </c>
      <c r="C175" s="11">
        <v>100</v>
      </c>
      <c r="D175" s="11"/>
      <c r="E175" s="12">
        <f t="shared" si="5"/>
        <v>12102.050000000003</v>
      </c>
    </row>
    <row r="176" spans="1:5" x14ac:dyDescent="0.25">
      <c r="A176" s="9">
        <v>42704</v>
      </c>
      <c r="B176" s="8" t="s">
        <v>129</v>
      </c>
      <c r="C176" s="11"/>
      <c r="D176" s="11"/>
      <c r="E176" s="12">
        <f t="shared" si="5"/>
        <v>12102.050000000003</v>
      </c>
    </row>
    <row r="177" spans="1:6" x14ac:dyDescent="0.25">
      <c r="A177" s="9">
        <v>42735</v>
      </c>
      <c r="B177" s="8" t="s">
        <v>129</v>
      </c>
      <c r="C177" s="11"/>
      <c r="D177" s="11"/>
      <c r="E177" s="12">
        <f t="shared" si="5"/>
        <v>12102.050000000003</v>
      </c>
    </row>
    <row r="178" spans="1:6" ht="15.6" x14ac:dyDescent="0.3">
      <c r="A178" s="7"/>
      <c r="C178" s="11"/>
      <c r="D178" s="11"/>
      <c r="E178" s="12">
        <f t="shared" si="5"/>
        <v>12102.050000000003</v>
      </c>
    </row>
    <row r="179" spans="1:6" ht="15.6" x14ac:dyDescent="0.3">
      <c r="A179" s="35" t="s">
        <v>138</v>
      </c>
      <c r="B179" s="35"/>
      <c r="C179" s="35"/>
      <c r="D179" s="35"/>
      <c r="E179" s="35"/>
    </row>
    <row r="180" spans="1:6" s="1" customFormat="1" ht="15.6" x14ac:dyDescent="0.3">
      <c r="A180" s="5"/>
      <c r="B180" s="6"/>
      <c r="C180" s="1" t="s">
        <v>24</v>
      </c>
      <c r="D180" s="1" t="s">
        <v>25</v>
      </c>
      <c r="E180" s="1" t="s">
        <v>26</v>
      </c>
      <c r="F180" s="5"/>
    </row>
    <row r="181" spans="1:6" x14ac:dyDescent="0.25">
      <c r="A181" s="9">
        <v>42736</v>
      </c>
      <c r="B181" s="15" t="s">
        <v>44</v>
      </c>
      <c r="C181" s="11"/>
      <c r="D181" s="11"/>
      <c r="E181" s="11">
        <f>E176</f>
        <v>12102.050000000003</v>
      </c>
    </row>
    <row r="182" spans="1:6" x14ac:dyDescent="0.25">
      <c r="A182" s="9">
        <v>42766</v>
      </c>
      <c r="B182" s="15" t="s">
        <v>129</v>
      </c>
      <c r="C182" s="11"/>
      <c r="D182" s="11"/>
      <c r="E182" s="12">
        <f>IF(C182, E178+C182, E178-D182)</f>
        <v>12102.050000000003</v>
      </c>
    </row>
    <row r="183" spans="1:6" x14ac:dyDescent="0.25">
      <c r="A183" s="9">
        <v>42782</v>
      </c>
      <c r="B183" s="15" t="s">
        <v>139</v>
      </c>
      <c r="C183" s="11">
        <v>100</v>
      </c>
      <c r="D183" s="11"/>
      <c r="E183" s="12">
        <f t="shared" si="5"/>
        <v>12202.050000000003</v>
      </c>
    </row>
    <row r="184" spans="1:6" x14ac:dyDescent="0.25">
      <c r="A184" s="9">
        <v>42794</v>
      </c>
      <c r="B184" s="15" t="s">
        <v>142</v>
      </c>
      <c r="C184" s="11"/>
      <c r="D184" s="11"/>
      <c r="E184" s="12">
        <f t="shared" si="5"/>
        <v>12202.050000000003</v>
      </c>
    </row>
    <row r="185" spans="1:6" x14ac:dyDescent="0.25">
      <c r="A185" s="9">
        <v>42825</v>
      </c>
      <c r="B185" s="15" t="s">
        <v>142</v>
      </c>
      <c r="C185" s="11"/>
      <c r="D185" s="11"/>
      <c r="E185" s="12">
        <f>IF(C185, E184+C185, E184-D185)</f>
        <v>12202.050000000003</v>
      </c>
    </row>
    <row r="186" spans="1:6" ht="26.4" x14ac:dyDescent="0.25">
      <c r="A186" s="9">
        <v>42850</v>
      </c>
      <c r="B186" s="15" t="s">
        <v>141</v>
      </c>
      <c r="C186" s="11">
        <v>100</v>
      </c>
      <c r="D186" s="11"/>
      <c r="E186" s="12">
        <f>IF(C186, E184+C186, E184-D186)</f>
        <v>12302.050000000003</v>
      </c>
    </row>
    <row r="187" spans="1:6" x14ac:dyDescent="0.25">
      <c r="A187" s="9">
        <v>42855</v>
      </c>
      <c r="B187" s="15" t="s">
        <v>143</v>
      </c>
      <c r="C187" s="11"/>
      <c r="D187" s="11"/>
      <c r="E187" s="12">
        <f t="shared" si="5"/>
        <v>12302.050000000003</v>
      </c>
    </row>
    <row r="188" spans="1:6" x14ac:dyDescent="0.25">
      <c r="A188" s="9">
        <v>42888</v>
      </c>
      <c r="B188" s="15" t="s">
        <v>144</v>
      </c>
      <c r="C188" s="11"/>
      <c r="D188" s="11">
        <v>1040</v>
      </c>
      <c r="E188" s="12">
        <f t="shared" si="5"/>
        <v>11262.050000000003</v>
      </c>
    </row>
    <row r="189" spans="1:6" x14ac:dyDescent="0.25">
      <c r="A189" s="9">
        <v>42906</v>
      </c>
      <c r="B189" s="15" t="s">
        <v>145</v>
      </c>
      <c r="C189" s="11">
        <v>200</v>
      </c>
      <c r="D189" s="11"/>
      <c r="E189" s="12">
        <f t="shared" si="5"/>
        <v>11462.050000000003</v>
      </c>
    </row>
    <row r="190" spans="1:6" x14ac:dyDescent="0.25">
      <c r="A190" s="9">
        <v>42916</v>
      </c>
      <c r="B190" s="15" t="s">
        <v>146</v>
      </c>
      <c r="C190" s="11"/>
      <c r="D190" s="11"/>
      <c r="E190" s="12">
        <f t="shared" si="5"/>
        <v>11462.050000000003</v>
      </c>
    </row>
    <row r="191" spans="1:6" x14ac:dyDescent="0.25">
      <c r="A191" s="9">
        <v>42927</v>
      </c>
      <c r="B191" s="15" t="s">
        <v>178</v>
      </c>
      <c r="C191" s="11"/>
      <c r="D191" s="11">
        <v>1000</v>
      </c>
      <c r="E191" s="12">
        <f t="shared" si="5"/>
        <v>10462.050000000003</v>
      </c>
    </row>
    <row r="192" spans="1:6" x14ac:dyDescent="0.25">
      <c r="A192" s="9">
        <v>42947</v>
      </c>
      <c r="B192" s="15" t="s">
        <v>179</v>
      </c>
      <c r="C192" s="11"/>
      <c r="D192" s="11"/>
      <c r="E192" s="12">
        <f t="shared" si="5"/>
        <v>10462.050000000003</v>
      </c>
    </row>
    <row r="193" spans="1:5" x14ac:dyDescent="0.25">
      <c r="A193" s="9">
        <v>42971</v>
      </c>
      <c r="B193" s="15" t="s">
        <v>182</v>
      </c>
      <c r="C193" s="11">
        <v>500</v>
      </c>
      <c r="D193" s="11" t="s">
        <v>19</v>
      </c>
      <c r="E193" s="12">
        <f t="shared" si="5"/>
        <v>10962.050000000003</v>
      </c>
    </row>
    <row r="194" spans="1:5" x14ac:dyDescent="0.25">
      <c r="A194" s="9">
        <v>42976</v>
      </c>
      <c r="B194" s="15" t="s">
        <v>183</v>
      </c>
      <c r="C194" s="11">
        <v>700</v>
      </c>
      <c r="D194" s="11"/>
      <c r="E194" s="12">
        <f t="shared" si="5"/>
        <v>11662.050000000003</v>
      </c>
    </row>
    <row r="195" spans="1:5" ht="26.4" x14ac:dyDescent="0.25">
      <c r="A195" s="9">
        <v>42955</v>
      </c>
      <c r="B195" s="15" t="s">
        <v>184</v>
      </c>
      <c r="C195" s="11"/>
      <c r="D195" s="11">
        <v>19.2</v>
      </c>
      <c r="E195" s="12">
        <f t="shared" si="5"/>
        <v>11642.850000000002</v>
      </c>
    </row>
    <row r="196" spans="1:5" x14ac:dyDescent="0.25">
      <c r="A196" s="9">
        <v>42963</v>
      </c>
      <c r="B196" s="15" t="s">
        <v>217</v>
      </c>
      <c r="C196" s="11"/>
      <c r="D196" s="11">
        <v>26.46</v>
      </c>
      <c r="E196" s="12">
        <f t="shared" si="5"/>
        <v>11616.390000000003</v>
      </c>
    </row>
    <row r="197" spans="1:5" x14ac:dyDescent="0.25">
      <c r="A197" s="9">
        <v>42978</v>
      </c>
      <c r="B197" s="15" t="s">
        <v>187</v>
      </c>
      <c r="C197" s="11"/>
      <c r="D197" s="11"/>
      <c r="E197" s="12">
        <f t="shared" si="5"/>
        <v>11616.390000000003</v>
      </c>
    </row>
    <row r="198" spans="1:5" ht="26.4" x14ac:dyDescent="0.25">
      <c r="A198" s="9">
        <v>42992</v>
      </c>
      <c r="B198" s="15" t="s">
        <v>188</v>
      </c>
      <c r="C198" s="11">
        <v>700</v>
      </c>
      <c r="D198" s="11"/>
      <c r="E198" s="12">
        <f t="shared" si="5"/>
        <v>12316.390000000003</v>
      </c>
    </row>
    <row r="199" spans="1:5" x14ac:dyDescent="0.25">
      <c r="A199" s="9">
        <v>11567</v>
      </c>
      <c r="B199" s="15" t="s">
        <v>189</v>
      </c>
      <c r="C199" s="11"/>
      <c r="D199" s="11"/>
      <c r="E199" s="12">
        <f t="shared" si="5"/>
        <v>12316.390000000003</v>
      </c>
    </row>
    <row r="200" spans="1:5" x14ac:dyDescent="0.25">
      <c r="A200" s="9">
        <v>43013</v>
      </c>
      <c r="B200" s="15" t="s">
        <v>190</v>
      </c>
      <c r="C200" s="11">
        <v>500</v>
      </c>
      <c r="D200" s="11"/>
      <c r="E200" s="12">
        <f t="shared" si="5"/>
        <v>12816.390000000003</v>
      </c>
    </row>
    <row r="201" spans="1:5" x14ac:dyDescent="0.25">
      <c r="A201" s="9">
        <v>43039</v>
      </c>
      <c r="B201" s="15" t="s">
        <v>191</v>
      </c>
      <c r="C201" s="11"/>
      <c r="D201" s="11"/>
      <c r="E201" s="12">
        <f t="shared" si="5"/>
        <v>12816.390000000003</v>
      </c>
    </row>
    <row r="202" spans="1:5" x14ac:dyDescent="0.25">
      <c r="A202" s="9">
        <v>43049</v>
      </c>
      <c r="B202" s="15" t="s">
        <v>215</v>
      </c>
      <c r="C202" s="11"/>
      <c r="D202" s="11">
        <v>60.69</v>
      </c>
      <c r="E202" s="12">
        <f t="shared" si="5"/>
        <v>12755.700000000003</v>
      </c>
    </row>
    <row r="203" spans="1:5" x14ac:dyDescent="0.25">
      <c r="A203" s="9">
        <v>43056</v>
      </c>
      <c r="B203" s="15" t="s">
        <v>216</v>
      </c>
      <c r="C203" s="11"/>
      <c r="D203" s="11">
        <v>520</v>
      </c>
      <c r="E203" s="12">
        <f t="shared" si="5"/>
        <v>12235.700000000003</v>
      </c>
    </row>
    <row r="204" spans="1:5" x14ac:dyDescent="0.25">
      <c r="A204" s="9">
        <v>43060</v>
      </c>
      <c r="B204" s="15" t="s">
        <v>192</v>
      </c>
      <c r="C204" s="11">
        <v>300</v>
      </c>
      <c r="D204" s="11"/>
      <c r="E204" s="12">
        <f t="shared" si="5"/>
        <v>12535.700000000003</v>
      </c>
    </row>
    <row r="205" spans="1:5" x14ac:dyDescent="0.25">
      <c r="A205" s="9">
        <v>43069</v>
      </c>
      <c r="B205" s="15" t="s">
        <v>197</v>
      </c>
      <c r="C205" s="11"/>
      <c r="D205" s="11"/>
      <c r="E205" s="12">
        <f t="shared" si="5"/>
        <v>12535.700000000003</v>
      </c>
    </row>
    <row r="206" spans="1:5" x14ac:dyDescent="0.25">
      <c r="A206" s="9">
        <v>43070</v>
      </c>
      <c r="B206" s="15" t="s">
        <v>193</v>
      </c>
      <c r="C206" s="11">
        <v>100</v>
      </c>
      <c r="D206" s="11"/>
      <c r="E206" s="12">
        <f t="shared" si="5"/>
        <v>12635.700000000003</v>
      </c>
    </row>
    <row r="207" spans="1:5" x14ac:dyDescent="0.25">
      <c r="A207" s="9">
        <v>43088</v>
      </c>
      <c r="B207" s="20" t="s">
        <v>205</v>
      </c>
      <c r="C207" s="11"/>
      <c r="D207" s="11">
        <v>62.07</v>
      </c>
      <c r="E207" s="12">
        <f t="shared" si="5"/>
        <v>12573.630000000003</v>
      </c>
    </row>
    <row r="208" spans="1:5" x14ac:dyDescent="0.25">
      <c r="A208" s="9">
        <v>43095</v>
      </c>
      <c r="B208" s="20" t="s">
        <v>194</v>
      </c>
      <c r="C208" s="11"/>
      <c r="D208" s="11">
        <v>6.18</v>
      </c>
      <c r="E208" s="12">
        <f t="shared" si="5"/>
        <v>12567.450000000003</v>
      </c>
    </row>
    <row r="209" spans="1:5" x14ac:dyDescent="0.25">
      <c r="A209" s="9">
        <v>43100</v>
      </c>
      <c r="B209" s="15" t="s">
        <v>195</v>
      </c>
      <c r="E209" s="12">
        <f t="shared" si="5"/>
        <v>12567.450000000003</v>
      </c>
    </row>
    <row r="210" spans="1:5" x14ac:dyDescent="0.25">
      <c r="B210" s="8"/>
    </row>
    <row r="211" spans="1:5" ht="15.6" x14ac:dyDescent="0.3">
      <c r="A211" s="35" t="s">
        <v>140</v>
      </c>
      <c r="B211" s="37"/>
      <c r="C211" s="37"/>
      <c r="D211" s="37"/>
      <c r="E211" s="37"/>
    </row>
    <row r="212" spans="1:5" ht="15.6" x14ac:dyDescent="0.3">
      <c r="A212" s="5"/>
      <c r="B212" s="6"/>
      <c r="C212" s="1" t="s">
        <v>24</v>
      </c>
      <c r="D212" s="1" t="s">
        <v>25</v>
      </c>
      <c r="E212" s="1" t="s">
        <v>26</v>
      </c>
    </row>
    <row r="213" spans="1:5" x14ac:dyDescent="0.25">
      <c r="A213" s="15"/>
      <c r="B213" s="15" t="s">
        <v>44</v>
      </c>
      <c r="C213" s="15"/>
      <c r="D213" s="15"/>
      <c r="E213" s="15">
        <f>E209</f>
        <v>12567.450000000003</v>
      </c>
    </row>
    <row r="214" spans="1:5" x14ac:dyDescent="0.25">
      <c r="A214" s="23">
        <v>43102</v>
      </c>
      <c r="B214" s="15" t="s">
        <v>196</v>
      </c>
      <c r="C214" s="15">
        <v>100</v>
      </c>
      <c r="D214" s="15"/>
      <c r="E214" s="15">
        <f t="shared" ref="E214:E228" si="6">IF(C214, E213+C214, E213-D214)</f>
        <v>12667.450000000003</v>
      </c>
    </row>
    <row r="215" spans="1:5" x14ac:dyDescent="0.25">
      <c r="A215" s="23">
        <v>43102</v>
      </c>
      <c r="B215" s="15" t="s">
        <v>198</v>
      </c>
      <c r="C215" s="15"/>
      <c r="D215" s="15">
        <v>542.5</v>
      </c>
      <c r="E215" s="15">
        <f t="shared" si="6"/>
        <v>12124.950000000003</v>
      </c>
    </row>
    <row r="216" spans="1:5" x14ac:dyDescent="0.25">
      <c r="A216" s="23">
        <v>43103</v>
      </c>
      <c r="B216" s="15" t="s">
        <v>199</v>
      </c>
      <c r="C216" s="15">
        <v>4010.07</v>
      </c>
      <c r="D216" s="15"/>
      <c r="E216" s="15">
        <f t="shared" si="6"/>
        <v>16135.020000000002</v>
      </c>
    </row>
    <row r="217" spans="1:5" ht="26.4" x14ac:dyDescent="0.25">
      <c r="A217" s="23">
        <v>43103</v>
      </c>
      <c r="B217" s="15" t="s">
        <v>204</v>
      </c>
      <c r="C217" s="15"/>
      <c r="D217" s="15">
        <v>865</v>
      </c>
      <c r="E217" s="15">
        <f t="shared" si="6"/>
        <v>15270.020000000002</v>
      </c>
    </row>
    <row r="218" spans="1:5" ht="26.4" x14ac:dyDescent="0.25">
      <c r="A218" s="23">
        <v>43103</v>
      </c>
      <c r="B218" s="15" t="s">
        <v>206</v>
      </c>
      <c r="C218" s="15"/>
      <c r="D218" s="15">
        <v>1705</v>
      </c>
      <c r="E218" s="15">
        <f t="shared" si="6"/>
        <v>13565.020000000002</v>
      </c>
    </row>
    <row r="219" spans="1:5" x14ac:dyDescent="0.25">
      <c r="A219" s="23">
        <v>43103</v>
      </c>
      <c r="B219" s="15" t="s">
        <v>200</v>
      </c>
      <c r="C219" s="15"/>
      <c r="D219" s="15"/>
      <c r="E219" s="15">
        <f t="shared" si="6"/>
        <v>13565.020000000002</v>
      </c>
    </row>
    <row r="220" spans="1:5" x14ac:dyDescent="0.25">
      <c r="A220" s="23">
        <v>43103</v>
      </c>
      <c r="B220" s="15" t="s">
        <v>201</v>
      </c>
      <c r="C220" s="15"/>
      <c r="D220" s="15">
        <v>303</v>
      </c>
      <c r="E220" s="15">
        <f t="shared" si="6"/>
        <v>13262.020000000002</v>
      </c>
    </row>
    <row r="221" spans="1:5" ht="26.4" x14ac:dyDescent="0.25">
      <c r="A221" s="23">
        <v>43103</v>
      </c>
      <c r="B221" s="15" t="s">
        <v>202</v>
      </c>
      <c r="C221" s="15"/>
      <c r="D221" s="15"/>
      <c r="E221" s="15">
        <f t="shared" si="6"/>
        <v>13262.020000000002</v>
      </c>
    </row>
    <row r="222" spans="1:5" x14ac:dyDescent="0.25">
      <c r="A222" s="23">
        <v>43103</v>
      </c>
      <c r="B222" s="15" t="s">
        <v>203</v>
      </c>
      <c r="C222" s="15"/>
      <c r="D222" s="15">
        <v>75</v>
      </c>
      <c r="E222" s="15">
        <f t="shared" si="6"/>
        <v>13187.020000000002</v>
      </c>
    </row>
    <row r="223" spans="1:5" x14ac:dyDescent="0.25">
      <c r="A223" s="23">
        <v>43131</v>
      </c>
      <c r="B223" s="15" t="s">
        <v>207</v>
      </c>
      <c r="C223" s="15"/>
      <c r="D223" s="15"/>
      <c r="E223" s="15">
        <f t="shared" si="6"/>
        <v>13187.020000000002</v>
      </c>
    </row>
    <row r="224" spans="1:5" x14ac:dyDescent="0.25">
      <c r="A224" s="23">
        <v>43152</v>
      </c>
      <c r="B224" s="15" t="s">
        <v>208</v>
      </c>
      <c r="C224" s="15">
        <v>100</v>
      </c>
      <c r="D224" s="15"/>
      <c r="E224" s="15">
        <f t="shared" si="6"/>
        <v>13287.020000000002</v>
      </c>
    </row>
    <row r="225" spans="1:5" x14ac:dyDescent="0.25">
      <c r="A225" s="23">
        <v>43159</v>
      </c>
      <c r="B225" s="15" t="s">
        <v>209</v>
      </c>
      <c r="C225" s="15"/>
      <c r="D225" s="15"/>
      <c r="E225" s="15">
        <f t="shared" si="6"/>
        <v>13287.020000000002</v>
      </c>
    </row>
    <row r="226" spans="1:5" x14ac:dyDescent="0.25">
      <c r="A226" s="23">
        <v>43190</v>
      </c>
      <c r="B226" s="15" t="s">
        <v>209</v>
      </c>
      <c r="C226" s="15"/>
      <c r="D226" s="15"/>
      <c r="E226" s="15">
        <f t="shared" si="6"/>
        <v>13287.020000000002</v>
      </c>
    </row>
    <row r="227" spans="1:5" x14ac:dyDescent="0.25">
      <c r="A227" s="23">
        <v>43202</v>
      </c>
      <c r="B227" s="15" t="s">
        <v>211</v>
      </c>
      <c r="C227" s="15"/>
      <c r="D227" s="15">
        <v>270</v>
      </c>
      <c r="E227" s="15">
        <f t="shared" si="6"/>
        <v>13017.020000000002</v>
      </c>
    </row>
    <row r="228" spans="1:5" x14ac:dyDescent="0.25">
      <c r="A228" s="23">
        <v>43220</v>
      </c>
      <c r="B228" s="15" t="s">
        <v>210</v>
      </c>
      <c r="C228" s="15"/>
      <c r="D228" s="15"/>
      <c r="E228" s="15">
        <f t="shared" si="6"/>
        <v>13017.020000000002</v>
      </c>
    </row>
    <row r="229" spans="1:5" x14ac:dyDescent="0.25">
      <c r="A229" s="23">
        <v>43251</v>
      </c>
      <c r="B229" s="15" t="s">
        <v>210</v>
      </c>
      <c r="C229" s="15"/>
      <c r="D229" s="15"/>
      <c r="E229" s="15">
        <f t="shared" ref="E229:E266" si="7">IF(C229, E228+C229, E228-D229)</f>
        <v>13017.020000000002</v>
      </c>
    </row>
    <row r="230" spans="1:5" x14ac:dyDescent="0.25">
      <c r="A230" s="23">
        <v>43281</v>
      </c>
      <c r="B230" s="15" t="s">
        <v>210</v>
      </c>
      <c r="C230" s="15"/>
      <c r="D230" s="15"/>
      <c r="E230" s="15">
        <f t="shared" si="7"/>
        <v>13017.020000000002</v>
      </c>
    </row>
    <row r="231" spans="1:5" x14ac:dyDescent="0.25">
      <c r="A231" s="23">
        <v>43312</v>
      </c>
      <c r="B231" s="15" t="s">
        <v>212</v>
      </c>
      <c r="C231" s="15">
        <v>100</v>
      </c>
      <c r="D231" s="15"/>
      <c r="E231" s="15">
        <f t="shared" si="7"/>
        <v>13117.020000000002</v>
      </c>
    </row>
    <row r="232" spans="1:5" x14ac:dyDescent="0.25">
      <c r="A232" s="23">
        <v>43312</v>
      </c>
      <c r="B232" s="15" t="s">
        <v>213</v>
      </c>
      <c r="C232" s="15"/>
      <c r="D232" s="15"/>
      <c r="E232" s="15">
        <f t="shared" si="7"/>
        <v>13117.020000000002</v>
      </c>
    </row>
    <row r="233" spans="1:5" x14ac:dyDescent="0.25">
      <c r="A233" s="23">
        <v>43312</v>
      </c>
      <c r="B233" s="15" t="s">
        <v>214</v>
      </c>
      <c r="C233" s="15"/>
      <c r="D233" s="15">
        <v>1381</v>
      </c>
      <c r="E233" s="15">
        <f t="shared" si="7"/>
        <v>11736.020000000002</v>
      </c>
    </row>
    <row r="234" spans="1:5" x14ac:dyDescent="0.25">
      <c r="A234" s="23">
        <v>43343</v>
      </c>
      <c r="B234" s="15" t="s">
        <v>219</v>
      </c>
      <c r="C234" s="15"/>
      <c r="D234" s="15"/>
      <c r="E234" s="15">
        <f t="shared" si="7"/>
        <v>11736.020000000002</v>
      </c>
    </row>
    <row r="235" spans="1:5" ht="39.6" x14ac:dyDescent="0.25">
      <c r="A235" s="23">
        <v>43354</v>
      </c>
      <c r="B235" s="15" t="s">
        <v>220</v>
      </c>
      <c r="C235" s="15">
        <v>700</v>
      </c>
      <c r="D235" s="15"/>
      <c r="E235" s="15">
        <f t="shared" si="7"/>
        <v>12436.020000000002</v>
      </c>
    </row>
    <row r="236" spans="1:5" ht="26.4" x14ac:dyDescent="0.25">
      <c r="A236" s="23">
        <v>43355</v>
      </c>
      <c r="B236" s="15" t="s">
        <v>221</v>
      </c>
      <c r="C236" s="15">
        <v>600</v>
      </c>
      <c r="D236" s="15"/>
      <c r="E236" s="15">
        <f t="shared" si="7"/>
        <v>13036.020000000002</v>
      </c>
    </row>
    <row r="237" spans="1:5" x14ac:dyDescent="0.25">
      <c r="A237" s="23">
        <v>43356</v>
      </c>
      <c r="B237" s="15" t="s">
        <v>222</v>
      </c>
      <c r="C237" s="15"/>
      <c r="D237" s="15">
        <v>4630</v>
      </c>
      <c r="E237" s="15">
        <f t="shared" si="7"/>
        <v>8406.0200000000023</v>
      </c>
    </row>
    <row r="238" spans="1:5" x14ac:dyDescent="0.25">
      <c r="A238" s="23">
        <v>43372</v>
      </c>
      <c r="B238" s="15" t="s">
        <v>225</v>
      </c>
      <c r="C238" s="15"/>
      <c r="D238" s="15">
        <v>40.4</v>
      </c>
      <c r="E238" s="15">
        <f t="shared" si="7"/>
        <v>8365.6200000000026</v>
      </c>
    </row>
    <row r="239" spans="1:5" x14ac:dyDescent="0.25">
      <c r="A239" s="23">
        <v>43373</v>
      </c>
      <c r="B239" s="15" t="s">
        <v>230</v>
      </c>
      <c r="C239" s="15"/>
      <c r="D239" s="15"/>
      <c r="E239" s="15">
        <f t="shared" si="7"/>
        <v>8365.6200000000026</v>
      </c>
    </row>
    <row r="240" spans="1:5" x14ac:dyDescent="0.25">
      <c r="A240" s="23">
        <v>43380</v>
      </c>
      <c r="B240" s="15" t="s">
        <v>223</v>
      </c>
      <c r="C240" s="15"/>
      <c r="D240" s="15"/>
      <c r="E240" s="15">
        <f t="shared" si="7"/>
        <v>8365.6200000000026</v>
      </c>
    </row>
    <row r="241" spans="1:5" x14ac:dyDescent="0.25">
      <c r="A241" s="23">
        <v>43380</v>
      </c>
      <c r="B241" s="15" t="s">
        <v>224</v>
      </c>
      <c r="C241" s="15"/>
      <c r="D241" s="15">
        <v>175.03</v>
      </c>
      <c r="E241" s="15">
        <f t="shared" si="7"/>
        <v>8190.5900000000029</v>
      </c>
    </row>
    <row r="242" spans="1:5" x14ac:dyDescent="0.25">
      <c r="A242" s="23">
        <v>43398</v>
      </c>
      <c r="B242" s="15" t="s">
        <v>226</v>
      </c>
      <c r="C242" s="15"/>
      <c r="D242" s="15">
        <v>83.33</v>
      </c>
      <c r="E242" s="15">
        <f t="shared" si="7"/>
        <v>8107.2600000000029</v>
      </c>
    </row>
    <row r="243" spans="1:5" x14ac:dyDescent="0.25">
      <c r="A243" s="23">
        <v>43404</v>
      </c>
      <c r="B243" s="15" t="s">
        <v>231</v>
      </c>
      <c r="C243" s="15"/>
      <c r="D243" s="15"/>
      <c r="E243" s="15">
        <f t="shared" si="7"/>
        <v>8107.2600000000029</v>
      </c>
    </row>
    <row r="244" spans="1:5" x14ac:dyDescent="0.25">
      <c r="A244" s="23">
        <v>43404</v>
      </c>
      <c r="B244" s="15" t="s">
        <v>237</v>
      </c>
      <c r="C244" s="15">
        <v>100</v>
      </c>
      <c r="D244" s="15"/>
      <c r="E244" s="15">
        <f t="shared" si="7"/>
        <v>8207.260000000002</v>
      </c>
    </row>
    <row r="245" spans="1:5" x14ac:dyDescent="0.25">
      <c r="A245" s="23">
        <v>43410</v>
      </c>
      <c r="B245" s="15" t="s">
        <v>240</v>
      </c>
      <c r="C245" s="15">
        <v>136.49</v>
      </c>
      <c r="D245" s="15"/>
      <c r="E245" s="15">
        <f t="shared" si="7"/>
        <v>8343.7500000000018</v>
      </c>
    </row>
    <row r="246" spans="1:5" x14ac:dyDescent="0.25">
      <c r="A246" s="23">
        <v>43417</v>
      </c>
      <c r="B246" s="15" t="s">
        <v>227</v>
      </c>
      <c r="C246" s="15">
        <v>100</v>
      </c>
      <c r="D246" s="15"/>
      <c r="E246" s="15">
        <f t="shared" si="7"/>
        <v>8443.7500000000018</v>
      </c>
    </row>
    <row r="247" spans="1:5" x14ac:dyDescent="0.25">
      <c r="A247" s="23">
        <v>43424</v>
      </c>
      <c r="B247" s="15" t="s">
        <v>228</v>
      </c>
      <c r="C247" s="15"/>
      <c r="D247" s="15">
        <v>834</v>
      </c>
      <c r="E247" s="15">
        <f t="shared" si="7"/>
        <v>7609.7500000000018</v>
      </c>
    </row>
    <row r="248" spans="1:5" x14ac:dyDescent="0.25">
      <c r="A248" s="23">
        <v>43428</v>
      </c>
      <c r="B248" s="15" t="s">
        <v>229</v>
      </c>
      <c r="C248" s="15"/>
      <c r="D248" s="15">
        <v>500</v>
      </c>
      <c r="E248" s="15">
        <f t="shared" si="7"/>
        <v>7109.7500000000018</v>
      </c>
    </row>
    <row r="249" spans="1:5" x14ac:dyDescent="0.25">
      <c r="A249" s="23">
        <v>43434</v>
      </c>
      <c r="B249" s="15" t="s">
        <v>236</v>
      </c>
      <c r="C249" s="15"/>
      <c r="D249" s="15"/>
      <c r="E249" s="15">
        <f t="shared" si="7"/>
        <v>7109.7500000000018</v>
      </c>
    </row>
    <row r="250" spans="1:5" x14ac:dyDescent="0.25">
      <c r="A250" s="9">
        <v>43438</v>
      </c>
      <c r="B250" s="22" t="s">
        <v>232</v>
      </c>
      <c r="C250" s="11">
        <v>300</v>
      </c>
      <c r="D250" s="11"/>
      <c r="E250" s="15">
        <f t="shared" si="7"/>
        <v>7409.7500000000018</v>
      </c>
    </row>
    <row r="251" spans="1:5" x14ac:dyDescent="0.25">
      <c r="A251" s="9">
        <v>43458</v>
      </c>
      <c r="B251" s="22" t="s">
        <v>239</v>
      </c>
      <c r="C251" s="11"/>
      <c r="D251" s="11">
        <v>31.42</v>
      </c>
      <c r="E251" s="15">
        <f t="shared" si="7"/>
        <v>7378.3300000000017</v>
      </c>
    </row>
    <row r="252" spans="1:5" x14ac:dyDescent="0.25">
      <c r="A252" s="9">
        <v>43465</v>
      </c>
      <c r="B252" s="15" t="s">
        <v>238</v>
      </c>
      <c r="C252" s="11"/>
      <c r="D252" s="11"/>
      <c r="E252" s="15">
        <f t="shared" si="7"/>
        <v>7378.3300000000017</v>
      </c>
    </row>
    <row r="253" spans="1:5" x14ac:dyDescent="0.25">
      <c r="A253" s="9"/>
      <c r="B253" s="15"/>
      <c r="C253" s="11"/>
      <c r="D253" s="11"/>
      <c r="E253" s="15"/>
    </row>
    <row r="254" spans="1:5" ht="15.6" x14ac:dyDescent="0.3">
      <c r="A254" s="1" t="s">
        <v>257</v>
      </c>
      <c r="B254" s="31"/>
      <c r="C254" s="31"/>
      <c r="D254" s="31"/>
      <c r="E254" s="31"/>
    </row>
    <row r="255" spans="1:5" ht="15.6" x14ac:dyDescent="0.3">
      <c r="A255" s="5"/>
      <c r="B255" s="6"/>
      <c r="C255" s="1" t="s">
        <v>24</v>
      </c>
      <c r="D255" s="1" t="s">
        <v>25</v>
      </c>
      <c r="E255" s="1" t="s">
        <v>26</v>
      </c>
    </row>
    <row r="256" spans="1:5" x14ac:dyDescent="0.25">
      <c r="A256" s="15"/>
      <c r="B256" s="15" t="s">
        <v>44</v>
      </c>
      <c r="C256" s="15"/>
      <c r="D256" s="15"/>
      <c r="E256" s="15">
        <f>E252</f>
        <v>7378.3300000000017</v>
      </c>
    </row>
    <row r="257" spans="1:5" x14ac:dyDescent="0.25">
      <c r="A257" s="9">
        <v>43481</v>
      </c>
      <c r="B257" s="15" t="s">
        <v>235</v>
      </c>
      <c r="C257" s="11">
        <v>100</v>
      </c>
      <c r="D257" s="11"/>
      <c r="E257" s="15">
        <f>IF(C257, E252+C257, E252-D257)</f>
        <v>7478.3300000000017</v>
      </c>
    </row>
    <row r="258" spans="1:5" x14ac:dyDescent="0.25">
      <c r="A258" s="9">
        <v>43496</v>
      </c>
      <c r="B258" s="15" t="s">
        <v>234</v>
      </c>
      <c r="C258" s="11"/>
      <c r="D258" s="11"/>
      <c r="E258" s="15">
        <f t="shared" si="7"/>
        <v>7478.3300000000017</v>
      </c>
    </row>
    <row r="259" spans="1:5" x14ac:dyDescent="0.25">
      <c r="A259" s="9">
        <v>43515</v>
      </c>
      <c r="B259" s="15" t="s">
        <v>241</v>
      </c>
      <c r="C259" s="11">
        <v>100</v>
      </c>
      <c r="D259" s="11"/>
      <c r="E259" s="15">
        <f t="shared" si="7"/>
        <v>7578.3300000000017</v>
      </c>
    </row>
    <row r="260" spans="1:5" x14ac:dyDescent="0.25">
      <c r="A260" s="9">
        <v>43517</v>
      </c>
      <c r="B260" s="15" t="s">
        <v>233</v>
      </c>
      <c r="C260" s="11">
        <v>100</v>
      </c>
      <c r="D260" s="11"/>
      <c r="E260" s="15">
        <f t="shared" si="7"/>
        <v>7678.3300000000017</v>
      </c>
    </row>
    <row r="261" spans="1:5" x14ac:dyDescent="0.25">
      <c r="A261" s="9">
        <v>43524</v>
      </c>
      <c r="B261" s="15" t="s">
        <v>242</v>
      </c>
      <c r="C261" s="11"/>
      <c r="D261" s="11"/>
      <c r="E261" s="15">
        <f t="shared" si="7"/>
        <v>7678.3300000000017</v>
      </c>
    </row>
    <row r="262" spans="1:5" x14ac:dyDescent="0.25">
      <c r="A262" s="9">
        <v>43529</v>
      </c>
      <c r="B262" s="15" t="s">
        <v>243</v>
      </c>
      <c r="C262" s="11">
        <v>200</v>
      </c>
      <c r="D262" s="11"/>
      <c r="E262" s="15">
        <f t="shared" si="7"/>
        <v>7878.3300000000017</v>
      </c>
    </row>
    <row r="263" spans="1:5" x14ac:dyDescent="0.25">
      <c r="A263" s="9">
        <v>43555</v>
      </c>
      <c r="B263" s="15" t="s">
        <v>248</v>
      </c>
      <c r="C263" s="11"/>
      <c r="D263" s="11"/>
      <c r="E263" s="15">
        <f t="shared" si="7"/>
        <v>7878.3300000000017</v>
      </c>
    </row>
    <row r="264" spans="1:5" x14ac:dyDescent="0.25">
      <c r="A264" s="9">
        <v>43570</v>
      </c>
      <c r="B264" s="15" t="s">
        <v>246</v>
      </c>
      <c r="C264" s="11">
        <v>200</v>
      </c>
      <c r="D264" s="11"/>
      <c r="E264" s="15">
        <f t="shared" si="7"/>
        <v>8078.3300000000017</v>
      </c>
    </row>
    <row r="265" spans="1:5" x14ac:dyDescent="0.25">
      <c r="A265" s="9">
        <v>43585</v>
      </c>
      <c r="B265" s="15" t="s">
        <v>249</v>
      </c>
      <c r="C265" s="11"/>
      <c r="D265" s="11"/>
      <c r="E265" s="15">
        <f t="shared" si="7"/>
        <v>8078.3300000000017</v>
      </c>
    </row>
    <row r="266" spans="1:5" x14ac:dyDescent="0.25">
      <c r="A266" s="9">
        <v>43616</v>
      </c>
      <c r="B266" s="15" t="s">
        <v>249</v>
      </c>
      <c r="C266" s="11"/>
      <c r="D266" s="11"/>
      <c r="E266" s="15">
        <f t="shared" si="7"/>
        <v>8078.3300000000017</v>
      </c>
    </row>
    <row r="267" spans="1:5" x14ac:dyDescent="0.25">
      <c r="A267" s="24">
        <v>43646</v>
      </c>
      <c r="B267" s="15" t="s">
        <v>249</v>
      </c>
      <c r="C267" s="11"/>
      <c r="D267" s="11"/>
      <c r="E267" s="15">
        <f t="shared" ref="E267:E316" si="8">IF(C267, E266+C267, E266-D267)</f>
        <v>8078.3300000000017</v>
      </c>
    </row>
    <row r="268" spans="1:5" x14ac:dyDescent="0.25">
      <c r="A268" s="9">
        <v>43647</v>
      </c>
      <c r="B268" s="15" t="s">
        <v>250</v>
      </c>
      <c r="C268" s="11">
        <v>100</v>
      </c>
      <c r="D268" s="11"/>
      <c r="E268" s="15">
        <f t="shared" si="8"/>
        <v>8178.3300000000017</v>
      </c>
    </row>
    <row r="269" spans="1:5" x14ac:dyDescent="0.25">
      <c r="A269" s="9">
        <v>43659</v>
      </c>
      <c r="B269" s="15" t="s">
        <v>245</v>
      </c>
      <c r="C269" s="11">
        <v>750</v>
      </c>
      <c r="D269" s="11"/>
      <c r="E269" s="15">
        <f t="shared" si="8"/>
        <v>8928.3300000000017</v>
      </c>
    </row>
    <row r="270" spans="1:5" x14ac:dyDescent="0.25">
      <c r="A270" s="9">
        <v>43676</v>
      </c>
      <c r="B270" s="15" t="s">
        <v>251</v>
      </c>
      <c r="C270" s="11"/>
      <c r="D270" s="11"/>
      <c r="E270" s="15">
        <f t="shared" si="8"/>
        <v>8928.3300000000017</v>
      </c>
    </row>
    <row r="271" spans="1:5" x14ac:dyDescent="0.25">
      <c r="A271" s="9">
        <v>43690</v>
      </c>
      <c r="B271" s="15" t="s">
        <v>244</v>
      </c>
      <c r="C271" s="11">
        <v>100</v>
      </c>
      <c r="D271" s="11"/>
      <c r="E271" s="15">
        <f t="shared" si="8"/>
        <v>9028.3300000000017</v>
      </c>
    </row>
    <row r="272" spans="1:5" x14ac:dyDescent="0.25">
      <c r="A272" s="9">
        <v>43686</v>
      </c>
      <c r="B272" s="15" t="s">
        <v>247</v>
      </c>
      <c r="C272" s="11"/>
      <c r="D272" s="11">
        <v>540</v>
      </c>
      <c r="E272" s="15">
        <f t="shared" si="8"/>
        <v>8488.3300000000017</v>
      </c>
    </row>
    <row r="273" spans="1:5" ht="15.6" x14ac:dyDescent="0.3">
      <c r="A273" s="9">
        <v>43703</v>
      </c>
      <c r="B273" s="5" t="s">
        <v>252</v>
      </c>
      <c r="C273" s="11"/>
      <c r="D273" s="11">
        <v>990</v>
      </c>
      <c r="E273" s="15">
        <f t="shared" si="8"/>
        <v>7498.3300000000017</v>
      </c>
    </row>
    <row r="274" spans="1:5" x14ac:dyDescent="0.25">
      <c r="A274" s="9">
        <v>43708</v>
      </c>
      <c r="B274" s="20" t="s">
        <v>256</v>
      </c>
      <c r="C274" s="11"/>
      <c r="D274" s="11"/>
      <c r="E274" s="15">
        <f t="shared" si="8"/>
        <v>7498.3300000000017</v>
      </c>
    </row>
    <row r="275" spans="1:5" ht="26.4" x14ac:dyDescent="0.25">
      <c r="A275" s="9">
        <v>43712</v>
      </c>
      <c r="B275" s="15" t="s">
        <v>260</v>
      </c>
      <c r="C275" s="11">
        <v>1100</v>
      </c>
      <c r="D275" s="11"/>
      <c r="E275" s="15">
        <f t="shared" si="8"/>
        <v>8598.3300000000017</v>
      </c>
    </row>
    <row r="276" spans="1:5" x14ac:dyDescent="0.25">
      <c r="A276" s="9">
        <v>43712</v>
      </c>
      <c r="B276" s="15" t="s">
        <v>264</v>
      </c>
      <c r="C276" s="11"/>
      <c r="D276" s="11">
        <v>25.46</v>
      </c>
      <c r="E276" s="15">
        <f t="shared" si="8"/>
        <v>8572.8700000000026</v>
      </c>
    </row>
    <row r="277" spans="1:5" x14ac:dyDescent="0.25">
      <c r="A277" s="9">
        <v>43713</v>
      </c>
      <c r="B277" s="20" t="s">
        <v>259</v>
      </c>
      <c r="C277" s="11">
        <v>300</v>
      </c>
      <c r="D277" s="11"/>
      <c r="E277" s="15">
        <f t="shared" si="8"/>
        <v>8872.8700000000026</v>
      </c>
    </row>
    <row r="278" spans="1:5" x14ac:dyDescent="0.25">
      <c r="A278" s="9">
        <v>43719</v>
      </c>
      <c r="B278" s="20" t="s">
        <v>258</v>
      </c>
      <c r="C278" s="11">
        <v>300</v>
      </c>
      <c r="D278" s="11"/>
      <c r="E278" s="15">
        <f t="shared" si="8"/>
        <v>9172.8700000000026</v>
      </c>
    </row>
    <row r="279" spans="1:5" x14ac:dyDescent="0.25">
      <c r="A279" s="9">
        <v>43738</v>
      </c>
      <c r="B279" s="20" t="s">
        <v>263</v>
      </c>
      <c r="C279" s="11"/>
      <c r="D279" s="11"/>
      <c r="E279" s="15">
        <f t="shared" si="8"/>
        <v>9172.8700000000026</v>
      </c>
    </row>
    <row r="280" spans="1:5" ht="15.6" x14ac:dyDescent="0.3">
      <c r="A280" s="9">
        <v>43741</v>
      </c>
      <c r="B280" s="5" t="s">
        <v>261</v>
      </c>
      <c r="C280" s="11"/>
      <c r="D280" s="11">
        <v>270</v>
      </c>
      <c r="E280" s="15">
        <f t="shared" si="8"/>
        <v>8902.8700000000026</v>
      </c>
    </row>
    <row r="281" spans="1:5" ht="15.6" x14ac:dyDescent="0.3">
      <c r="A281" s="9">
        <v>43742</v>
      </c>
      <c r="B281" s="5" t="s">
        <v>267</v>
      </c>
      <c r="C281" s="11">
        <v>300</v>
      </c>
      <c r="D281" s="11"/>
      <c r="E281" s="15">
        <f t="shared" si="8"/>
        <v>9202.8700000000026</v>
      </c>
    </row>
    <row r="282" spans="1:5" ht="15.6" x14ac:dyDescent="0.3">
      <c r="A282" s="9">
        <v>43763</v>
      </c>
      <c r="B282" s="5" t="s">
        <v>262</v>
      </c>
      <c r="C282" s="11">
        <v>650</v>
      </c>
      <c r="D282" s="11"/>
      <c r="E282" s="15">
        <f t="shared" si="8"/>
        <v>9852.8700000000026</v>
      </c>
    </row>
    <row r="283" spans="1:5" ht="15.6" x14ac:dyDescent="0.3">
      <c r="A283" s="9">
        <v>43769</v>
      </c>
      <c r="B283" s="5" t="s">
        <v>277</v>
      </c>
      <c r="C283" s="11"/>
      <c r="D283" s="11"/>
      <c r="E283" s="15">
        <f t="shared" si="8"/>
        <v>9852.8700000000026</v>
      </c>
    </row>
    <row r="284" spans="1:5" customFormat="1" ht="14.4" x14ac:dyDescent="0.3">
      <c r="A284" s="9">
        <v>43776</v>
      </c>
      <c r="B284" s="5" t="s">
        <v>266</v>
      </c>
      <c r="C284">
        <v>100</v>
      </c>
      <c r="E284" s="15">
        <f t="shared" si="8"/>
        <v>9952.8700000000026</v>
      </c>
    </row>
    <row r="285" spans="1:5" customFormat="1" ht="14.4" x14ac:dyDescent="0.3">
      <c r="A285" s="9">
        <v>43787</v>
      </c>
      <c r="B285" s="5" t="s">
        <v>268</v>
      </c>
      <c r="C285" s="27">
        <v>500</v>
      </c>
      <c r="E285" s="15">
        <f t="shared" si="8"/>
        <v>10452.870000000003</v>
      </c>
    </row>
    <row r="286" spans="1:5" ht="15.6" x14ac:dyDescent="0.3">
      <c r="A286" s="9">
        <v>43799</v>
      </c>
      <c r="B286" s="5" t="s">
        <v>271</v>
      </c>
      <c r="C286" s="11"/>
      <c r="D286" s="11"/>
      <c r="E286" s="15">
        <f t="shared" si="8"/>
        <v>10452.870000000003</v>
      </c>
    </row>
    <row r="287" spans="1:5" ht="15.6" x14ac:dyDescent="0.3">
      <c r="A287" s="9">
        <v>43813</v>
      </c>
      <c r="B287" s="5" t="s">
        <v>272</v>
      </c>
      <c r="C287" s="11"/>
      <c r="D287" s="11">
        <v>70.14</v>
      </c>
      <c r="E287" s="15">
        <f t="shared" si="8"/>
        <v>10382.730000000003</v>
      </c>
    </row>
    <row r="288" spans="1:5" ht="15.6" x14ac:dyDescent="0.3">
      <c r="A288" s="9">
        <v>43830</v>
      </c>
      <c r="B288" s="5" t="s">
        <v>270</v>
      </c>
      <c r="C288" s="11"/>
      <c r="D288" s="11"/>
      <c r="E288" s="15">
        <f t="shared" si="8"/>
        <v>10382.730000000003</v>
      </c>
    </row>
    <row r="289" spans="1:5" ht="15.6" x14ac:dyDescent="0.3">
      <c r="A289" s="9"/>
      <c r="B289" s="5"/>
      <c r="C289" s="11"/>
      <c r="D289" s="11"/>
      <c r="E289" s="15"/>
    </row>
    <row r="290" spans="1:5" ht="15.6" x14ac:dyDescent="0.3">
      <c r="A290" s="35" t="s">
        <v>296</v>
      </c>
      <c r="B290" s="36"/>
      <c r="C290" s="36"/>
      <c r="D290" s="36"/>
      <c r="E290" s="36"/>
    </row>
    <row r="291" spans="1:5" ht="15.6" x14ac:dyDescent="0.3">
      <c r="A291" s="5"/>
      <c r="B291" s="6"/>
      <c r="C291" s="1" t="s">
        <v>24</v>
      </c>
      <c r="D291" s="1" t="s">
        <v>25</v>
      </c>
      <c r="E291" s="1" t="s">
        <v>26</v>
      </c>
    </row>
    <row r="292" spans="1:5" ht="15.6" x14ac:dyDescent="0.3">
      <c r="A292" s="13">
        <v>43831</v>
      </c>
      <c r="B292" s="15" t="s">
        <v>44</v>
      </c>
      <c r="C292" s="1"/>
      <c r="D292" s="1"/>
      <c r="E292" s="15">
        <f>IF(C292, E288+C292, E288-D292)</f>
        <v>10382.730000000003</v>
      </c>
    </row>
    <row r="293" spans="1:5" ht="15.6" x14ac:dyDescent="0.3">
      <c r="A293" s="9">
        <v>43861</v>
      </c>
      <c r="B293" s="5" t="s">
        <v>270</v>
      </c>
      <c r="C293" s="11"/>
      <c r="D293" s="11"/>
      <c r="E293" s="15">
        <f>IF(C293, E292+C293, E292-D293)</f>
        <v>10382.730000000003</v>
      </c>
    </row>
    <row r="294" spans="1:5" ht="15.6" x14ac:dyDescent="0.3">
      <c r="A294" s="21">
        <v>43890</v>
      </c>
      <c r="B294" s="5" t="s">
        <v>270</v>
      </c>
      <c r="C294" s="11"/>
      <c r="D294" s="11"/>
      <c r="E294" s="15">
        <f>IF(C294, E293+C294, E293-D294)</f>
        <v>10382.730000000003</v>
      </c>
    </row>
    <row r="295" spans="1:5" ht="15.6" x14ac:dyDescent="0.3">
      <c r="A295" s="9">
        <v>43907</v>
      </c>
      <c r="B295" s="5" t="s">
        <v>269</v>
      </c>
      <c r="C295" s="11">
        <v>250</v>
      </c>
      <c r="D295" s="11"/>
      <c r="E295" s="15">
        <f t="shared" si="8"/>
        <v>10632.730000000003</v>
      </c>
    </row>
    <row r="296" spans="1:5" ht="15.6" x14ac:dyDescent="0.3">
      <c r="A296" s="9">
        <v>43920</v>
      </c>
      <c r="B296" s="5" t="s">
        <v>265</v>
      </c>
      <c r="C296" s="11"/>
      <c r="D296" s="11"/>
      <c r="E296" s="15">
        <f t="shared" si="8"/>
        <v>10632.730000000003</v>
      </c>
    </row>
    <row r="297" spans="1:5" ht="15.6" x14ac:dyDescent="0.3">
      <c r="A297" s="9">
        <v>43951</v>
      </c>
      <c r="B297" s="5" t="s">
        <v>273</v>
      </c>
      <c r="C297" s="11"/>
      <c r="D297" s="11"/>
      <c r="E297" s="15">
        <f t="shared" si="8"/>
        <v>10632.730000000003</v>
      </c>
    </row>
    <row r="298" spans="1:5" x14ac:dyDescent="0.25">
      <c r="A298" s="9">
        <v>43980</v>
      </c>
      <c r="B298" s="28" t="s">
        <v>274</v>
      </c>
      <c r="C298" s="11">
        <v>50</v>
      </c>
      <c r="D298" s="11"/>
      <c r="E298" s="15">
        <f t="shared" si="8"/>
        <v>10682.730000000003</v>
      </c>
    </row>
    <row r="299" spans="1:5" x14ac:dyDescent="0.25">
      <c r="A299" s="9">
        <v>43982</v>
      </c>
      <c r="B299" s="28" t="s">
        <v>275</v>
      </c>
      <c r="C299" s="11"/>
      <c r="D299" s="11"/>
      <c r="E299" s="15">
        <f t="shared" si="8"/>
        <v>10682.730000000003</v>
      </c>
    </row>
    <row r="300" spans="1:5" x14ac:dyDescent="0.25">
      <c r="A300" s="9">
        <v>44005</v>
      </c>
      <c r="B300" s="29" t="s">
        <v>276</v>
      </c>
      <c r="C300" s="11">
        <v>100</v>
      </c>
      <c r="D300" s="11"/>
      <c r="E300" s="15">
        <f t="shared" si="8"/>
        <v>10782.730000000003</v>
      </c>
    </row>
    <row r="301" spans="1:5" ht="15.6" x14ac:dyDescent="0.3">
      <c r="A301" s="21">
        <v>44012</v>
      </c>
      <c r="B301" s="5" t="s">
        <v>278</v>
      </c>
      <c r="C301" s="11"/>
      <c r="D301" s="11"/>
      <c r="E301" s="15">
        <f t="shared" si="8"/>
        <v>10782.730000000003</v>
      </c>
    </row>
    <row r="302" spans="1:5" ht="15.6" x14ac:dyDescent="0.3">
      <c r="A302" s="9">
        <v>44043</v>
      </c>
      <c r="B302" s="5" t="s">
        <v>278</v>
      </c>
      <c r="C302" s="11"/>
      <c r="D302" s="11"/>
      <c r="E302" s="15">
        <f t="shared" si="8"/>
        <v>10782.730000000003</v>
      </c>
    </row>
    <row r="303" spans="1:5" ht="15.6" x14ac:dyDescent="0.3">
      <c r="A303" s="9">
        <v>44074</v>
      </c>
      <c r="B303" s="5" t="s">
        <v>278</v>
      </c>
      <c r="C303" s="11"/>
      <c r="D303" s="11"/>
      <c r="E303" s="15">
        <f t="shared" si="8"/>
        <v>10782.730000000003</v>
      </c>
    </row>
    <row r="304" spans="1:5" ht="15.6" x14ac:dyDescent="0.3">
      <c r="A304" s="9">
        <v>44093</v>
      </c>
      <c r="B304" s="5" t="s">
        <v>283</v>
      </c>
      <c r="C304" s="11">
        <v>300</v>
      </c>
      <c r="D304" s="11"/>
      <c r="E304" s="15">
        <f t="shared" si="8"/>
        <v>11082.730000000003</v>
      </c>
    </row>
    <row r="305" spans="1:5" ht="26.4" x14ac:dyDescent="0.25">
      <c r="A305" s="9">
        <v>44099</v>
      </c>
      <c r="B305" s="15" t="s">
        <v>284</v>
      </c>
      <c r="C305" s="11">
        <v>1400</v>
      </c>
      <c r="D305" s="11"/>
      <c r="E305" s="15">
        <f t="shared" si="8"/>
        <v>12482.730000000003</v>
      </c>
    </row>
    <row r="306" spans="1:5" x14ac:dyDescent="0.25">
      <c r="A306" s="9">
        <v>44103</v>
      </c>
      <c r="B306" s="15" t="s">
        <v>285</v>
      </c>
      <c r="C306" s="11">
        <v>700</v>
      </c>
      <c r="D306" s="11"/>
      <c r="E306" s="15">
        <f t="shared" si="8"/>
        <v>13182.730000000003</v>
      </c>
    </row>
    <row r="307" spans="1:5" ht="15.6" x14ac:dyDescent="0.3">
      <c r="A307" s="9">
        <v>44104</v>
      </c>
      <c r="B307" s="5" t="s">
        <v>293</v>
      </c>
      <c r="C307" s="11"/>
      <c r="D307" s="11"/>
      <c r="E307" s="15">
        <f t="shared" si="8"/>
        <v>13182.730000000003</v>
      </c>
    </row>
    <row r="308" spans="1:5" customFormat="1" ht="14.4" x14ac:dyDescent="0.3">
      <c r="A308" s="9">
        <v>44105</v>
      </c>
      <c r="B308" s="5" t="s">
        <v>286</v>
      </c>
      <c r="C308" s="27">
        <v>650</v>
      </c>
      <c r="E308" s="15">
        <f t="shared" si="8"/>
        <v>13832.730000000003</v>
      </c>
    </row>
    <row r="309" spans="1:5" customFormat="1" ht="14.4" x14ac:dyDescent="0.3">
      <c r="A309" s="9">
        <v>44109</v>
      </c>
      <c r="B309" s="5" t="s">
        <v>287</v>
      </c>
      <c r="C309" s="27">
        <v>150</v>
      </c>
      <c r="E309" s="15">
        <f t="shared" si="8"/>
        <v>13982.730000000003</v>
      </c>
    </row>
    <row r="310" spans="1:5" customFormat="1" ht="14.4" x14ac:dyDescent="0.3">
      <c r="A310" s="9">
        <v>44116</v>
      </c>
      <c r="B310" s="5" t="s">
        <v>288</v>
      </c>
      <c r="C310" s="27"/>
      <c r="D310">
        <v>59.17</v>
      </c>
      <c r="E310" s="15">
        <f t="shared" si="8"/>
        <v>13923.560000000003</v>
      </c>
    </row>
    <row r="311" spans="1:5" ht="15.6" x14ac:dyDescent="0.3">
      <c r="A311" s="9">
        <v>44116</v>
      </c>
      <c r="B311" s="5" t="s">
        <v>289</v>
      </c>
      <c r="C311" s="11"/>
      <c r="D311" s="11">
        <v>750</v>
      </c>
      <c r="E311" s="15">
        <f t="shared" si="8"/>
        <v>13173.560000000003</v>
      </c>
    </row>
    <row r="312" spans="1:5" ht="15.6" x14ac:dyDescent="0.3">
      <c r="A312" s="9">
        <v>44117</v>
      </c>
      <c r="B312" s="5" t="s">
        <v>290</v>
      </c>
      <c r="C312" s="11">
        <v>150</v>
      </c>
      <c r="D312" s="11"/>
      <c r="E312" s="15">
        <f t="shared" si="8"/>
        <v>13323.560000000003</v>
      </c>
    </row>
    <row r="313" spans="1:5" ht="15.6" x14ac:dyDescent="0.3">
      <c r="A313" s="9">
        <v>44135</v>
      </c>
      <c r="B313" s="5" t="s">
        <v>292</v>
      </c>
      <c r="C313" s="11"/>
      <c r="D313" s="11"/>
      <c r="E313" s="15">
        <f t="shared" si="8"/>
        <v>13323.560000000003</v>
      </c>
    </row>
    <row r="314" spans="1:5" ht="15.6" x14ac:dyDescent="0.3">
      <c r="A314" s="9">
        <v>44138</v>
      </c>
      <c r="B314" s="5" t="s">
        <v>291</v>
      </c>
      <c r="C314" s="11">
        <v>200</v>
      </c>
      <c r="E314" s="15">
        <f t="shared" si="8"/>
        <v>13523.560000000003</v>
      </c>
    </row>
    <row r="315" spans="1:5" ht="15.6" x14ac:dyDescent="0.3">
      <c r="A315" s="9">
        <v>44165</v>
      </c>
      <c r="B315" s="5" t="s">
        <v>300</v>
      </c>
      <c r="C315" s="11"/>
      <c r="E315" s="15">
        <f t="shared" si="8"/>
        <v>13523.560000000003</v>
      </c>
    </row>
    <row r="316" spans="1:5" ht="15.6" x14ac:dyDescent="0.3">
      <c r="A316" s="9">
        <v>44166</v>
      </c>
      <c r="B316" s="5" t="s">
        <v>294</v>
      </c>
      <c r="C316" s="11">
        <v>300</v>
      </c>
      <c r="E316" s="15">
        <f t="shared" si="8"/>
        <v>13823.560000000003</v>
      </c>
    </row>
    <row r="317" spans="1:5" x14ac:dyDescent="0.25">
      <c r="A317" s="9">
        <v>44176</v>
      </c>
      <c r="B317" s="30" t="s">
        <v>311</v>
      </c>
      <c r="C317" s="11"/>
      <c r="D317" s="11">
        <v>1160</v>
      </c>
      <c r="E317" s="15">
        <f>IF(C317, E316+C317, E316-D317)</f>
        <v>12663.560000000003</v>
      </c>
    </row>
    <row r="318" spans="1:5" ht="15.6" x14ac:dyDescent="0.3">
      <c r="A318" s="9">
        <v>44180</v>
      </c>
      <c r="B318" s="5" t="s">
        <v>295</v>
      </c>
      <c r="C318" s="11">
        <v>150</v>
      </c>
      <c r="E318" s="15">
        <f>IF(C318, E317+C318, E317-D318)</f>
        <v>12813.560000000003</v>
      </c>
    </row>
    <row r="319" spans="1:5" ht="15.6" x14ac:dyDescent="0.3">
      <c r="A319" s="9">
        <v>44196</v>
      </c>
      <c r="B319" s="5" t="s">
        <v>299</v>
      </c>
      <c r="C319" s="11"/>
      <c r="E319" s="15">
        <f>IF(C319, E318+C319, E318-D319)</f>
        <v>12813.560000000003</v>
      </c>
    </row>
    <row r="320" spans="1:5" ht="15.6" x14ac:dyDescent="0.3">
      <c r="A320" s="9"/>
      <c r="B320" s="5"/>
      <c r="C320" s="11"/>
      <c r="E320" s="15"/>
    </row>
    <row r="321" spans="1:5" ht="15.6" x14ac:dyDescent="0.3">
      <c r="A321" s="35" t="s">
        <v>297</v>
      </c>
      <c r="B321" s="36"/>
      <c r="C321" s="36"/>
      <c r="D321" s="36"/>
      <c r="E321" s="36"/>
    </row>
    <row r="322" spans="1:5" ht="15.6" x14ac:dyDescent="0.3">
      <c r="A322" s="34" t="s">
        <v>309</v>
      </c>
      <c r="B322" s="1" t="s">
        <v>332</v>
      </c>
      <c r="C322" s="1" t="s">
        <v>24</v>
      </c>
      <c r="D322" s="1" t="s">
        <v>25</v>
      </c>
      <c r="E322" s="1" t="s">
        <v>26</v>
      </c>
    </row>
    <row r="323" spans="1:5" x14ac:dyDescent="0.25">
      <c r="A323" s="21">
        <v>44197</v>
      </c>
      <c r="B323" s="15" t="s">
        <v>44</v>
      </c>
      <c r="C323" s="11"/>
      <c r="D323" s="11"/>
      <c r="E323" s="15">
        <f>IF(C323, E319+C323, E319-D323)</f>
        <v>12813.560000000003</v>
      </c>
    </row>
    <row r="324" spans="1:5" ht="15.6" x14ac:dyDescent="0.3">
      <c r="A324" s="21">
        <v>44227</v>
      </c>
      <c r="B324" s="15" t="s">
        <v>299</v>
      </c>
      <c r="C324" s="1"/>
      <c r="D324" s="11"/>
      <c r="E324" s="15">
        <f t="shared" ref="E324:E338" si="9">IF(C324, E323+C324, E323-D324)</f>
        <v>12813.560000000003</v>
      </c>
    </row>
    <row r="325" spans="1:5" x14ac:dyDescent="0.25">
      <c r="A325" s="9">
        <v>44255</v>
      </c>
      <c r="B325" s="15" t="s">
        <v>299</v>
      </c>
      <c r="C325" s="11"/>
      <c r="D325" s="11"/>
      <c r="E325" s="15">
        <f t="shared" si="9"/>
        <v>12813.560000000003</v>
      </c>
    </row>
    <row r="326" spans="1:5" x14ac:dyDescent="0.25">
      <c r="A326" s="9">
        <v>44260</v>
      </c>
      <c r="B326" s="15" t="s">
        <v>298</v>
      </c>
      <c r="C326" s="11">
        <v>200</v>
      </c>
      <c r="D326" s="11"/>
      <c r="E326" s="15">
        <f t="shared" si="9"/>
        <v>13013.560000000003</v>
      </c>
    </row>
    <row r="327" spans="1:5" x14ac:dyDescent="0.25">
      <c r="A327" s="9">
        <v>44286</v>
      </c>
      <c r="B327" s="15" t="s">
        <v>301</v>
      </c>
      <c r="C327" s="11"/>
      <c r="D327" s="11"/>
      <c r="E327" s="15">
        <f t="shared" si="9"/>
        <v>13013.560000000003</v>
      </c>
    </row>
    <row r="328" spans="1:5" x14ac:dyDescent="0.25">
      <c r="A328" s="9">
        <v>44316</v>
      </c>
      <c r="B328" s="15" t="s">
        <v>301</v>
      </c>
      <c r="C328" s="11"/>
      <c r="D328" s="11"/>
      <c r="E328" s="15">
        <f t="shared" si="9"/>
        <v>13013.560000000003</v>
      </c>
    </row>
    <row r="329" spans="1:5" x14ac:dyDescent="0.25">
      <c r="A329" s="9">
        <v>44347</v>
      </c>
      <c r="B329" s="15" t="s">
        <v>301</v>
      </c>
      <c r="C329" s="11"/>
      <c r="D329" s="11"/>
      <c r="E329" s="15">
        <f t="shared" si="9"/>
        <v>13013.560000000003</v>
      </c>
    </row>
    <row r="330" spans="1:5" ht="26.4" x14ac:dyDescent="0.25">
      <c r="A330" s="9">
        <v>44354</v>
      </c>
      <c r="B330" s="15" t="s">
        <v>304</v>
      </c>
      <c r="C330" s="11">
        <v>71.3</v>
      </c>
      <c r="D330" s="2"/>
      <c r="E330" s="15">
        <f t="shared" si="9"/>
        <v>13084.860000000002</v>
      </c>
    </row>
    <row r="331" spans="1:5" x14ac:dyDescent="0.25">
      <c r="A331" s="9">
        <v>44368</v>
      </c>
      <c r="B331" s="15" t="s">
        <v>302</v>
      </c>
      <c r="C331" s="11"/>
      <c r="D331" s="11">
        <v>600</v>
      </c>
      <c r="E331" s="15">
        <f t="shared" si="9"/>
        <v>12484.860000000002</v>
      </c>
    </row>
    <row r="332" spans="1:5" x14ac:dyDescent="0.25">
      <c r="A332" s="9">
        <v>44377</v>
      </c>
      <c r="B332" s="15" t="s">
        <v>303</v>
      </c>
      <c r="C332" s="11"/>
      <c r="D332" s="11"/>
      <c r="E332" s="15">
        <f t="shared" si="9"/>
        <v>12484.860000000002</v>
      </c>
    </row>
    <row r="333" spans="1:5" x14ac:dyDescent="0.25">
      <c r="A333" s="9">
        <v>44408</v>
      </c>
      <c r="B333" s="15" t="s">
        <v>303</v>
      </c>
      <c r="C333" s="11"/>
      <c r="D333" s="11"/>
      <c r="E333" s="15">
        <f t="shared" si="9"/>
        <v>12484.860000000002</v>
      </c>
    </row>
    <row r="334" spans="1:5" x14ac:dyDescent="0.25">
      <c r="A334" s="9">
        <v>44426</v>
      </c>
      <c r="B334" s="15" t="s">
        <v>313</v>
      </c>
      <c r="C334" s="11">
        <v>600</v>
      </c>
      <c r="D334" s="11"/>
      <c r="E334" s="15">
        <f t="shared" si="9"/>
        <v>13084.860000000002</v>
      </c>
    </row>
    <row r="335" spans="1:5" ht="26.4" x14ac:dyDescent="0.25">
      <c r="A335" s="9">
        <v>44426</v>
      </c>
      <c r="B335" s="15" t="s">
        <v>306</v>
      </c>
      <c r="C335" s="11"/>
      <c r="D335" s="11">
        <v>1100</v>
      </c>
      <c r="E335" s="15">
        <f t="shared" si="9"/>
        <v>11984.860000000002</v>
      </c>
    </row>
    <row r="336" spans="1:5" x14ac:dyDescent="0.25">
      <c r="A336" s="9">
        <v>44439</v>
      </c>
      <c r="B336" s="15" t="s">
        <v>305</v>
      </c>
      <c r="C336" s="11"/>
      <c r="D336" s="11"/>
      <c r="E336" s="15">
        <f t="shared" si="9"/>
        <v>11984.860000000002</v>
      </c>
    </row>
    <row r="337" spans="1:6" x14ac:dyDescent="0.25">
      <c r="A337" s="9">
        <v>44460</v>
      </c>
      <c r="B337" s="15" t="s">
        <v>308</v>
      </c>
      <c r="C337" s="11">
        <v>150</v>
      </c>
      <c r="D337" s="11"/>
      <c r="E337" s="15">
        <f t="shared" si="9"/>
        <v>12134.860000000002</v>
      </c>
    </row>
    <row r="338" spans="1:6" s="26" customFormat="1" ht="15.6" x14ac:dyDescent="0.3">
      <c r="A338" s="9">
        <v>44469</v>
      </c>
      <c r="B338" s="15" t="s">
        <v>329</v>
      </c>
      <c r="C338" s="11"/>
      <c r="D338" s="11"/>
      <c r="E338" s="15">
        <f t="shared" si="9"/>
        <v>12134.860000000002</v>
      </c>
      <c r="F338" s="25"/>
    </row>
    <row r="339" spans="1:6" s="26" customFormat="1" ht="27" x14ac:dyDescent="0.3">
      <c r="A339" s="9">
        <v>44477</v>
      </c>
      <c r="B339" s="15" t="s">
        <v>307</v>
      </c>
      <c r="C339" s="11">
        <v>1050</v>
      </c>
      <c r="D339" s="11"/>
      <c r="E339" s="15">
        <f>IF(C339, E338+C339, E338-D339)</f>
        <v>13184.860000000002</v>
      </c>
      <c r="F339" s="25"/>
    </row>
    <row r="340" spans="1:6" s="26" customFormat="1" ht="27" x14ac:dyDescent="0.3">
      <c r="A340" s="9">
        <v>44482</v>
      </c>
      <c r="B340" s="15" t="s">
        <v>312</v>
      </c>
      <c r="C340" s="11">
        <v>650</v>
      </c>
      <c r="D340" s="11"/>
      <c r="E340" s="15">
        <f>IF(C340, E339+C340, E339-D340)</f>
        <v>13834.860000000002</v>
      </c>
      <c r="F340" s="25"/>
    </row>
    <row r="341" spans="1:6" s="26" customFormat="1" ht="15.6" x14ac:dyDescent="0.3">
      <c r="A341" s="9">
        <v>44484</v>
      </c>
      <c r="B341" s="15" t="s">
        <v>314</v>
      </c>
      <c r="C341" s="11">
        <v>300</v>
      </c>
      <c r="D341" s="11"/>
      <c r="E341" s="15">
        <f t="shared" ref="E341:E376" si="10">IF(C341, E340+C341, E340-D341)</f>
        <v>14134.860000000002</v>
      </c>
      <c r="F341" s="25"/>
    </row>
    <row r="342" spans="1:6" s="26" customFormat="1" ht="15.6" x14ac:dyDescent="0.3">
      <c r="A342" s="9">
        <v>44484</v>
      </c>
      <c r="B342" s="15" t="s">
        <v>316</v>
      </c>
      <c r="C342" s="11"/>
      <c r="D342" s="11">
        <v>162</v>
      </c>
      <c r="E342" s="15">
        <f t="shared" si="10"/>
        <v>13972.860000000002</v>
      </c>
      <c r="F342" s="25"/>
    </row>
    <row r="343" spans="1:6" s="26" customFormat="1" ht="15.6" x14ac:dyDescent="0.3">
      <c r="A343" s="9">
        <v>44485</v>
      </c>
      <c r="B343" s="15" t="s">
        <v>315</v>
      </c>
      <c r="C343" s="11">
        <v>600</v>
      </c>
      <c r="D343" s="11"/>
      <c r="E343" s="15">
        <f t="shared" si="10"/>
        <v>14572.860000000002</v>
      </c>
      <c r="F343" s="25"/>
    </row>
    <row r="344" spans="1:6" x14ac:dyDescent="0.25">
      <c r="A344" s="9">
        <v>44495</v>
      </c>
      <c r="B344" s="15" t="s">
        <v>317</v>
      </c>
      <c r="C344" s="11">
        <v>350</v>
      </c>
      <c r="D344" s="11"/>
      <c r="E344" s="15">
        <f t="shared" si="10"/>
        <v>14922.860000000002</v>
      </c>
    </row>
    <row r="345" spans="1:6" x14ac:dyDescent="0.25">
      <c r="A345" s="9">
        <v>44500</v>
      </c>
      <c r="B345" s="15" t="s">
        <v>326</v>
      </c>
      <c r="C345" s="11"/>
      <c r="D345" s="11"/>
      <c r="E345" s="15">
        <f t="shared" si="10"/>
        <v>14922.860000000002</v>
      </c>
    </row>
    <row r="346" spans="1:6" x14ac:dyDescent="0.25">
      <c r="A346" s="9">
        <v>44502</v>
      </c>
      <c r="B346" s="15" t="s">
        <v>318</v>
      </c>
      <c r="C346" s="11">
        <v>50</v>
      </c>
      <c r="D346" s="11"/>
      <c r="E346" s="15">
        <f t="shared" si="10"/>
        <v>14972.860000000002</v>
      </c>
    </row>
    <row r="347" spans="1:6" x14ac:dyDescent="0.25">
      <c r="A347" s="9">
        <v>44523</v>
      </c>
      <c r="B347" s="15" t="s">
        <v>319</v>
      </c>
      <c r="C347" s="11">
        <v>162</v>
      </c>
      <c r="D347" s="11"/>
      <c r="E347" s="15">
        <f t="shared" si="10"/>
        <v>15134.860000000002</v>
      </c>
    </row>
    <row r="348" spans="1:6" x14ac:dyDescent="0.25">
      <c r="A348" s="9"/>
      <c r="B348" s="15"/>
      <c r="C348" s="11"/>
      <c r="D348" s="11"/>
      <c r="E348" s="15">
        <f t="shared" si="10"/>
        <v>15134.860000000002</v>
      </c>
    </row>
    <row r="349" spans="1:6" x14ac:dyDescent="0.25">
      <c r="A349" s="9">
        <v>44530</v>
      </c>
      <c r="B349" s="15" t="s">
        <v>330</v>
      </c>
      <c r="C349" s="11"/>
      <c r="D349" s="11"/>
      <c r="E349" s="15">
        <f t="shared" si="10"/>
        <v>15134.860000000002</v>
      </c>
    </row>
    <row r="350" spans="1:6" x14ac:dyDescent="0.25">
      <c r="A350" s="9">
        <v>44537</v>
      </c>
      <c r="B350" s="15" t="s">
        <v>320</v>
      </c>
      <c r="C350" s="11">
        <v>450</v>
      </c>
      <c r="D350" s="11"/>
      <c r="E350" s="15">
        <f t="shared" si="10"/>
        <v>15584.860000000002</v>
      </c>
    </row>
    <row r="351" spans="1:6" x14ac:dyDescent="0.25">
      <c r="A351" s="9">
        <v>44550</v>
      </c>
      <c r="B351" s="15" t="s">
        <v>325</v>
      </c>
      <c r="C351" s="11"/>
      <c r="D351" s="11">
        <v>81.99</v>
      </c>
      <c r="E351" s="15">
        <f t="shared" si="10"/>
        <v>15502.870000000003</v>
      </c>
    </row>
    <row r="352" spans="1:6" x14ac:dyDescent="0.25">
      <c r="A352" s="9">
        <v>44561</v>
      </c>
      <c r="B352" s="15" t="s">
        <v>324</v>
      </c>
      <c r="C352" s="11"/>
      <c r="D352" s="2"/>
      <c r="E352" s="15">
        <f t="shared" si="10"/>
        <v>15502.870000000003</v>
      </c>
    </row>
    <row r="353" spans="1:7" x14ac:dyDescent="0.25">
      <c r="A353" s="9">
        <v>44592</v>
      </c>
      <c r="B353" s="15" t="s">
        <v>324</v>
      </c>
      <c r="E353" s="15">
        <f t="shared" si="10"/>
        <v>15502.870000000003</v>
      </c>
    </row>
    <row r="354" spans="1:7" x14ac:dyDescent="0.25">
      <c r="A354" s="9">
        <v>44600</v>
      </c>
      <c r="B354" s="15" t="s">
        <v>321</v>
      </c>
      <c r="C354" s="11"/>
      <c r="D354" s="11">
        <v>648.95000000000005</v>
      </c>
      <c r="E354" s="15">
        <f t="shared" si="10"/>
        <v>14853.920000000002</v>
      </c>
    </row>
    <row r="355" spans="1:7" x14ac:dyDescent="0.25">
      <c r="A355" s="9">
        <v>44620</v>
      </c>
      <c r="B355" s="15" t="s">
        <v>328</v>
      </c>
      <c r="C355" s="11"/>
      <c r="D355" s="11"/>
      <c r="E355" s="15">
        <f t="shared" si="10"/>
        <v>14853.920000000002</v>
      </c>
    </row>
    <row r="356" spans="1:7" x14ac:dyDescent="0.25">
      <c r="A356" s="9"/>
      <c r="B356" s="15"/>
      <c r="C356" s="11"/>
      <c r="D356" s="11"/>
      <c r="E356" s="15">
        <f t="shared" si="10"/>
        <v>14853.920000000002</v>
      </c>
    </row>
    <row r="357" spans="1:7" x14ac:dyDescent="0.25">
      <c r="A357" s="9">
        <v>44651</v>
      </c>
      <c r="B357" s="15" t="s">
        <v>328</v>
      </c>
      <c r="C357" s="11"/>
      <c r="D357" s="11"/>
      <c r="E357" s="15">
        <f t="shared" si="10"/>
        <v>14853.920000000002</v>
      </c>
    </row>
    <row r="358" spans="1:7" ht="52.8" x14ac:dyDescent="0.25">
      <c r="A358" s="9">
        <v>44653</v>
      </c>
      <c r="B358" s="15" t="s">
        <v>323</v>
      </c>
      <c r="C358" s="11"/>
      <c r="D358" s="11">
        <v>1280</v>
      </c>
      <c r="E358" s="15">
        <f t="shared" si="10"/>
        <v>13573.920000000002</v>
      </c>
    </row>
    <row r="359" spans="1:7" x14ac:dyDescent="0.25">
      <c r="A359" s="9">
        <v>44659</v>
      </c>
      <c r="B359" s="15" t="s">
        <v>322</v>
      </c>
      <c r="C359" s="11">
        <v>150</v>
      </c>
      <c r="D359" s="11"/>
      <c r="E359" s="15">
        <f t="shared" si="10"/>
        <v>13723.920000000002</v>
      </c>
    </row>
    <row r="360" spans="1:7" x14ac:dyDescent="0.25">
      <c r="A360" s="9">
        <v>44681</v>
      </c>
      <c r="B360" s="15" t="s">
        <v>327</v>
      </c>
      <c r="C360" s="11"/>
      <c r="D360" s="11"/>
      <c r="E360" s="15">
        <f t="shared" si="10"/>
        <v>13723.920000000002</v>
      </c>
    </row>
    <row r="361" spans="1:7" x14ac:dyDescent="0.25">
      <c r="A361" s="9">
        <v>44712</v>
      </c>
      <c r="B361" s="15" t="s">
        <v>327</v>
      </c>
      <c r="C361" s="11"/>
      <c r="D361" s="11"/>
      <c r="E361" s="15">
        <f t="shared" si="10"/>
        <v>13723.920000000002</v>
      </c>
    </row>
    <row r="362" spans="1:7" x14ac:dyDescent="0.25">
      <c r="A362" s="9">
        <v>44742</v>
      </c>
      <c r="B362" s="15" t="s">
        <v>327</v>
      </c>
      <c r="C362" s="11"/>
      <c r="D362" s="11"/>
      <c r="E362" s="15">
        <f t="shared" si="10"/>
        <v>13723.920000000002</v>
      </c>
    </row>
    <row r="363" spans="1:7" x14ac:dyDescent="0.25">
      <c r="A363" s="9">
        <v>44773</v>
      </c>
      <c r="B363" s="15" t="s">
        <v>327</v>
      </c>
      <c r="C363" s="11"/>
      <c r="D363" s="11"/>
      <c r="E363" s="15">
        <f t="shared" si="10"/>
        <v>13723.920000000002</v>
      </c>
    </row>
    <row r="364" spans="1:7" x14ac:dyDescent="0.25">
      <c r="A364" s="9">
        <v>44785</v>
      </c>
      <c r="B364" s="15" t="s">
        <v>331</v>
      </c>
      <c r="C364" s="11">
        <v>600</v>
      </c>
      <c r="D364" s="11"/>
      <c r="E364" s="15">
        <f t="shared" si="10"/>
        <v>14323.920000000002</v>
      </c>
    </row>
    <row r="365" spans="1:7" ht="26.4" x14ac:dyDescent="0.25">
      <c r="A365" s="9">
        <v>44792</v>
      </c>
      <c r="B365" s="15" t="s">
        <v>333</v>
      </c>
      <c r="C365" s="11">
        <v>750</v>
      </c>
      <c r="D365" s="11"/>
      <c r="E365" s="15">
        <f t="shared" si="10"/>
        <v>15073.920000000002</v>
      </c>
    </row>
    <row r="366" spans="1:7" x14ac:dyDescent="0.25">
      <c r="A366" s="9">
        <v>44798</v>
      </c>
      <c r="B366" s="15" t="s">
        <v>334</v>
      </c>
      <c r="C366" s="11">
        <v>150</v>
      </c>
      <c r="D366" s="11"/>
      <c r="E366" s="15">
        <f t="shared" si="10"/>
        <v>15223.920000000002</v>
      </c>
    </row>
    <row r="367" spans="1:7" ht="26.4" x14ac:dyDescent="0.25">
      <c r="A367" s="9">
        <v>44799</v>
      </c>
      <c r="B367" s="15" t="s">
        <v>335</v>
      </c>
      <c r="C367" s="11">
        <v>1050</v>
      </c>
      <c r="D367" s="11"/>
      <c r="E367" s="15">
        <f t="shared" si="10"/>
        <v>16273.920000000002</v>
      </c>
    </row>
    <row r="368" spans="1:7" x14ac:dyDescent="0.25">
      <c r="A368" s="9">
        <v>44804</v>
      </c>
      <c r="B368" s="15" t="s">
        <v>337</v>
      </c>
      <c r="C368" s="11"/>
      <c r="D368" s="11"/>
      <c r="E368" s="15">
        <f t="shared" si="10"/>
        <v>16273.920000000002</v>
      </c>
      <c r="F368" s="3">
        <f>E368-800-150</f>
        <v>15323.920000000002</v>
      </c>
      <c r="G368" s="2" t="s">
        <v>338</v>
      </c>
    </row>
    <row r="369" spans="1:5" x14ac:dyDescent="0.25">
      <c r="A369" s="9">
        <v>44812</v>
      </c>
      <c r="B369" s="15" t="s">
        <v>336</v>
      </c>
      <c r="C369" s="11">
        <v>150</v>
      </c>
      <c r="D369" s="11"/>
      <c r="E369" s="15">
        <f t="shared" si="10"/>
        <v>16423.920000000002</v>
      </c>
    </row>
    <row r="370" spans="1:5" x14ac:dyDescent="0.25">
      <c r="A370" s="9">
        <v>44820</v>
      </c>
      <c r="B370" s="15" t="s">
        <v>339</v>
      </c>
      <c r="C370" s="11">
        <v>150</v>
      </c>
      <c r="D370" s="11"/>
      <c r="E370" s="15">
        <f t="shared" si="10"/>
        <v>16573.920000000002</v>
      </c>
    </row>
    <row r="371" spans="1:5" x14ac:dyDescent="0.25">
      <c r="A371" s="9">
        <v>44834</v>
      </c>
      <c r="B371" s="15" t="s">
        <v>342</v>
      </c>
      <c r="C371" s="11"/>
      <c r="D371" s="11"/>
      <c r="E371" s="15">
        <f t="shared" si="10"/>
        <v>16573.920000000002</v>
      </c>
    </row>
    <row r="372" spans="1:5" x14ac:dyDescent="0.25">
      <c r="A372" s="9">
        <v>44842</v>
      </c>
      <c r="B372" s="15" t="s">
        <v>340</v>
      </c>
      <c r="C372" s="11">
        <v>100</v>
      </c>
      <c r="D372" s="11"/>
      <c r="E372" s="15">
        <f t="shared" si="10"/>
        <v>16673.920000000002</v>
      </c>
    </row>
    <row r="373" spans="1:5" x14ac:dyDescent="0.25">
      <c r="A373" s="9">
        <v>44842</v>
      </c>
      <c r="B373" s="15" t="s">
        <v>341</v>
      </c>
      <c r="C373" s="11">
        <v>300</v>
      </c>
      <c r="D373" s="11"/>
      <c r="E373" s="15">
        <f t="shared" si="10"/>
        <v>16973.920000000002</v>
      </c>
    </row>
    <row r="374" spans="1:5" x14ac:dyDescent="0.25">
      <c r="A374" s="9">
        <v>44842</v>
      </c>
      <c r="B374" s="15" t="s">
        <v>349</v>
      </c>
      <c r="C374" s="11">
        <v>150</v>
      </c>
      <c r="D374" s="11"/>
      <c r="E374" s="15">
        <f t="shared" si="10"/>
        <v>17123.920000000002</v>
      </c>
    </row>
    <row r="375" spans="1:5" x14ac:dyDescent="0.25">
      <c r="A375" s="9">
        <v>44865</v>
      </c>
      <c r="B375" s="15" t="s">
        <v>347</v>
      </c>
      <c r="C375" s="11"/>
      <c r="D375" s="11"/>
      <c r="E375" s="15">
        <f t="shared" si="10"/>
        <v>17123.920000000002</v>
      </c>
    </row>
    <row r="376" spans="1:5" x14ac:dyDescent="0.25">
      <c r="A376" s="9">
        <v>44868</v>
      </c>
      <c r="B376" s="15" t="s">
        <v>344</v>
      </c>
      <c r="C376" s="11"/>
      <c r="D376" s="11">
        <v>760</v>
      </c>
      <c r="E376" s="15">
        <f t="shared" si="10"/>
        <v>16363.920000000002</v>
      </c>
    </row>
    <row r="377" spans="1:5" x14ac:dyDescent="0.25">
      <c r="A377" s="9">
        <v>44868</v>
      </c>
      <c r="B377" s="15" t="s">
        <v>348</v>
      </c>
      <c r="C377" s="11"/>
      <c r="D377" s="11">
        <v>326</v>
      </c>
      <c r="E377" s="15">
        <f t="shared" ref="E377:E383" si="11">IF(C377, E376+C377, E376-D377)</f>
        <v>16037.920000000002</v>
      </c>
    </row>
    <row r="378" spans="1:5" x14ac:dyDescent="0.25">
      <c r="A378" s="9">
        <v>44895</v>
      </c>
      <c r="B378" s="15" t="s">
        <v>343</v>
      </c>
      <c r="C378" s="11"/>
      <c r="D378" s="11"/>
      <c r="E378" s="15">
        <f t="shared" si="11"/>
        <v>16037.920000000002</v>
      </c>
    </row>
    <row r="379" spans="1:5" x14ac:dyDescent="0.25">
      <c r="A379" s="9">
        <v>44901</v>
      </c>
      <c r="B379" s="15" t="s">
        <v>346</v>
      </c>
      <c r="C379" s="11">
        <v>150</v>
      </c>
      <c r="D379" s="11"/>
      <c r="E379" s="15">
        <f t="shared" si="11"/>
        <v>16187.920000000002</v>
      </c>
    </row>
    <row r="380" spans="1:5" x14ac:dyDescent="0.25">
      <c r="A380" s="9"/>
      <c r="B380" s="15"/>
      <c r="C380" s="11"/>
      <c r="D380" s="11"/>
      <c r="E380" s="15">
        <f t="shared" si="11"/>
        <v>16187.920000000002</v>
      </c>
    </row>
    <row r="381" spans="1:5" x14ac:dyDescent="0.25">
      <c r="A381" s="9"/>
      <c r="B381" s="15"/>
      <c r="C381" s="11"/>
      <c r="D381" s="11"/>
      <c r="E381" s="15">
        <f t="shared" si="11"/>
        <v>16187.920000000002</v>
      </c>
    </row>
    <row r="382" spans="1:5" x14ac:dyDescent="0.25">
      <c r="A382" s="9"/>
      <c r="B382" s="15"/>
      <c r="C382" s="11"/>
      <c r="D382" s="11"/>
      <c r="E382" s="15">
        <f t="shared" si="11"/>
        <v>16187.920000000002</v>
      </c>
    </row>
    <row r="383" spans="1:5" x14ac:dyDescent="0.25">
      <c r="A383" s="9"/>
      <c r="B383" s="15"/>
      <c r="C383" s="11"/>
      <c r="D383" s="11"/>
      <c r="E383" s="15">
        <f t="shared" si="11"/>
        <v>16187.920000000002</v>
      </c>
    </row>
    <row r="384" spans="1:5" x14ac:dyDescent="0.25">
      <c r="B384" s="15" t="s">
        <v>345</v>
      </c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</sheetData>
  <autoFilter ref="A322:G368" xr:uid="{00000000-0001-0000-0000-000000000000}"/>
  <mergeCells count="10">
    <mergeCell ref="A290:E290"/>
    <mergeCell ref="A321:E321"/>
    <mergeCell ref="A2:E2"/>
    <mergeCell ref="A30:E30"/>
    <mergeCell ref="A52:E52"/>
    <mergeCell ref="A179:E179"/>
    <mergeCell ref="A76:E76"/>
    <mergeCell ref="A99:E99"/>
    <mergeCell ref="A135:E135"/>
    <mergeCell ref="A211:E211"/>
  </mergeCells>
  <phoneticPr fontId="1" type="noConversion"/>
  <pageMargins left="0.75" right="0.75" top="1.5" bottom="1" header="0.5" footer="0.5"/>
  <pageSetup scale="15" orientation="portrait" r:id="rId1"/>
  <headerFooter alignWithMargins="0">
    <oddHeader>&amp;C&amp;"Arial,Bold"GLENWOOD HOMEOWNERS' ASSOCIATION
TREASURER'S REPORT
September 2007&amp;R&amp;D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E2CA-FDAA-4B57-960C-BC6AA893E10C}">
  <dimension ref="A1:C6"/>
  <sheetViews>
    <sheetView workbookViewId="0">
      <selection activeCell="C2" sqref="C2:C6"/>
    </sheetView>
  </sheetViews>
  <sheetFormatPr defaultRowHeight="13.2" x14ac:dyDescent="0.25"/>
  <cols>
    <col min="1" max="1" width="13" customWidth="1"/>
    <col min="2" max="2" width="60.6640625" customWidth="1"/>
    <col min="3" max="3" width="12.21875" customWidth="1"/>
  </cols>
  <sheetData>
    <row r="1" spans="1:3" ht="15.6" x14ac:dyDescent="0.3">
      <c r="A1" s="1" t="s">
        <v>309</v>
      </c>
      <c r="B1" s="1" t="s">
        <v>310</v>
      </c>
      <c r="C1" s="1" t="s">
        <v>25</v>
      </c>
    </row>
    <row r="2" spans="1:3" ht="14.4" x14ac:dyDescent="0.3">
      <c r="A2" s="9">
        <v>44116</v>
      </c>
      <c r="B2" s="32" t="s">
        <v>288</v>
      </c>
      <c r="C2">
        <v>59.17</v>
      </c>
    </row>
    <row r="3" spans="1:3" ht="28.8" x14ac:dyDescent="0.3">
      <c r="A3" s="9">
        <v>44116</v>
      </c>
      <c r="B3" s="32" t="s">
        <v>289</v>
      </c>
      <c r="C3" s="11">
        <v>750</v>
      </c>
    </row>
    <row r="4" spans="1:3" ht="14.4" x14ac:dyDescent="0.25">
      <c r="A4" s="9">
        <v>44176</v>
      </c>
      <c r="B4" s="33" t="s">
        <v>311</v>
      </c>
      <c r="C4" s="11">
        <v>1160</v>
      </c>
    </row>
    <row r="5" spans="1:3" x14ac:dyDescent="0.25">
      <c r="A5" s="9">
        <v>44368</v>
      </c>
      <c r="B5" s="15" t="s">
        <v>302</v>
      </c>
      <c r="C5" s="11">
        <v>600</v>
      </c>
    </row>
    <row r="6" spans="1:3" ht="26.4" x14ac:dyDescent="0.25">
      <c r="A6" s="9">
        <v>44426</v>
      </c>
      <c r="B6" s="15" t="s">
        <v>306</v>
      </c>
      <c r="C6" s="11">
        <v>1100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6396-639F-413E-91D6-A73391C7D4EE}">
  <dimension ref="A1:XFA37"/>
  <sheetViews>
    <sheetView topLeftCell="A20" workbookViewId="0">
      <selection activeCell="E31" sqref="E31"/>
    </sheetView>
  </sheetViews>
  <sheetFormatPr defaultRowHeight="13.2" x14ac:dyDescent="0.25"/>
  <cols>
    <col min="1" max="1" width="10.109375" bestFit="1" customWidth="1"/>
    <col min="2" max="2" width="66.8867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7498.3300000000017</v>
      </c>
      <c r="F2" s="15">
        <f>E2-400</f>
        <v>7098.3300000000017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ht="39.6" hidden="1" x14ac:dyDescent="0.25">
      <c r="A3" s="9">
        <v>43712</v>
      </c>
      <c r="B3" s="15" t="s">
        <v>260</v>
      </c>
      <c r="C3" s="11">
        <v>1100</v>
      </c>
      <c r="D3" s="11"/>
      <c r="E3" s="15">
        <f t="shared" ref="E3:E27" si="0">IF(C3, E2+C3, E2-D3)</f>
        <v>8598.3300000000017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9">
        <v>43712</v>
      </c>
      <c r="B4" s="15" t="s">
        <v>264</v>
      </c>
      <c r="C4" s="11"/>
      <c r="D4" s="11">
        <v>25.46</v>
      </c>
      <c r="E4" s="15">
        <f t="shared" si="0"/>
        <v>8572.8700000000026</v>
      </c>
    </row>
    <row r="5" spans="1:1021 1026:2046 2051:3071 3076:4096 4101:5116 5121:6141 6146:7166 7171:8191 8196:9216 9221:10236 10241:11261 11266:12286 12291:13311 13316:14336 14341:15356 15361:16381" hidden="1" x14ac:dyDescent="0.25">
      <c r="A5" s="9">
        <v>43713</v>
      </c>
      <c r="B5" s="20" t="s">
        <v>259</v>
      </c>
      <c r="C5" s="11">
        <v>300</v>
      </c>
      <c r="D5" s="11"/>
      <c r="E5" s="15">
        <f t="shared" si="0"/>
        <v>8872.8700000000026</v>
      </c>
    </row>
    <row r="6" spans="1:1021 1026:2046 2051:3071 3076:4096 4101:5116 5121:6141 6146:7166 7171:8191 8196:9216 9221:10236 10241:11261 11266:12286 12291:13311 13316:14336 14341:15356 15361:16381" hidden="1" x14ac:dyDescent="0.25">
      <c r="A6" s="9">
        <v>43719</v>
      </c>
      <c r="B6" s="20" t="s">
        <v>258</v>
      </c>
      <c r="C6" s="11">
        <v>300</v>
      </c>
      <c r="D6" s="11"/>
      <c r="E6" s="15">
        <f t="shared" si="0"/>
        <v>9172.8700000000026</v>
      </c>
    </row>
    <row r="7" spans="1:1021 1026:2046 2051:3071 3076:4096 4101:5116 5121:6141 6146:7166 7171:8191 8196:9216 9221:10236 10241:11261 11266:12286 12291:13311 13316:14336 14341:15356 15361:16381" hidden="1" x14ac:dyDescent="0.25">
      <c r="A7" s="9">
        <v>43738</v>
      </c>
      <c r="B7" s="20" t="s">
        <v>263</v>
      </c>
      <c r="C7" s="11"/>
      <c r="D7" s="11"/>
      <c r="E7" s="15">
        <f t="shared" si="0"/>
        <v>9172.8700000000026</v>
      </c>
    </row>
    <row r="8" spans="1:1021 1026:2046 2051:3071 3076:4096 4101:5116 5121:6141 6146:7166 7171:8191 8196:9216 9221:10236 10241:11261 11266:12286 12291:13311 13316:14336 14341:15356 15361:16381" ht="14.4" x14ac:dyDescent="0.3">
      <c r="A8" s="9">
        <v>43741</v>
      </c>
      <c r="B8" s="5" t="s">
        <v>261</v>
      </c>
      <c r="C8" s="11"/>
      <c r="D8" s="11">
        <v>270</v>
      </c>
      <c r="E8" s="15">
        <f t="shared" si="0"/>
        <v>8902.8700000000026</v>
      </c>
    </row>
    <row r="9" spans="1:1021 1026:2046 2051:3071 3076:4096 4101:5116 5121:6141 6146:7166 7171:8191 8196:9216 9221:10236 10241:11261 11266:12286 12291:13311 13316:14336 14341:15356 15361:16381" ht="14.4" hidden="1" x14ac:dyDescent="0.3">
      <c r="A9" s="9">
        <v>43742</v>
      </c>
      <c r="B9" s="5" t="s">
        <v>267</v>
      </c>
      <c r="C9" s="11">
        <v>300</v>
      </c>
      <c r="D9" s="11"/>
      <c r="E9" s="15">
        <f t="shared" si="0"/>
        <v>9202.8700000000026</v>
      </c>
    </row>
    <row r="10" spans="1:1021 1026:2046 2051:3071 3076:4096 4101:5116 5121:6141 6146:7166 7171:8191 8196:9216 9221:10236 10241:11261 11266:12286 12291:13311 13316:14336 14341:15356 15361:16381" ht="14.4" hidden="1" x14ac:dyDescent="0.3">
      <c r="A10" s="9">
        <v>43763</v>
      </c>
      <c r="B10" s="5" t="s">
        <v>262</v>
      </c>
      <c r="C10" s="11">
        <v>650</v>
      </c>
      <c r="D10" s="11"/>
      <c r="E10" s="15">
        <f t="shared" si="0"/>
        <v>9852.8700000000026</v>
      </c>
    </row>
    <row r="11" spans="1:1021 1026:2046 2051:3071 3076:4096 4101:5116 5121:6141 6146:7166 7171:8191 8196:9216 9221:10236 10241:11261 11266:12286 12291:13311 13316:14336 14341:15356 15361:16381" ht="14.4" hidden="1" x14ac:dyDescent="0.3">
      <c r="A11" s="9">
        <v>43769</v>
      </c>
      <c r="B11" s="5" t="s">
        <v>277</v>
      </c>
      <c r="C11" s="11"/>
      <c r="D11" s="11"/>
      <c r="E11" s="15">
        <f t="shared" si="0"/>
        <v>9852.8700000000026</v>
      </c>
    </row>
    <row r="12" spans="1:1021 1026:2046 2051:3071 3076:4096 4101:5116 5121:6141 6146:7166 7171:8191 8196:9216 9221:10236 10241:11261 11266:12286 12291:13311 13316:14336 14341:15356 15361:16381" ht="14.4" hidden="1" x14ac:dyDescent="0.3">
      <c r="A12" s="9">
        <v>43776</v>
      </c>
      <c r="B12" s="5" t="s">
        <v>266</v>
      </c>
      <c r="C12">
        <v>100</v>
      </c>
      <c r="E12" s="15">
        <f t="shared" si="0"/>
        <v>9952.8700000000026</v>
      </c>
    </row>
    <row r="13" spans="1:1021 1026:2046 2051:3071 3076:4096 4101:5116 5121:6141 6146:7166 7171:8191 8196:9216 9221:10236 10241:11261 11266:12286 12291:13311 13316:14336 14341:15356 15361:16381" ht="14.4" hidden="1" x14ac:dyDescent="0.3">
      <c r="A13" s="9">
        <v>43787</v>
      </c>
      <c r="B13" s="5" t="s">
        <v>268</v>
      </c>
      <c r="C13" s="27">
        <v>500</v>
      </c>
      <c r="E13" s="15">
        <f t="shared" si="0"/>
        <v>10452.870000000003</v>
      </c>
    </row>
    <row r="14" spans="1:1021 1026:2046 2051:3071 3076:4096 4101:5116 5121:6141 6146:7166 7171:8191 8196:9216 9221:10236 10241:11261 11266:12286 12291:13311 13316:14336 14341:15356 15361:16381" ht="14.4" hidden="1" x14ac:dyDescent="0.3">
      <c r="A14" s="9">
        <v>43799</v>
      </c>
      <c r="B14" s="5" t="s">
        <v>271</v>
      </c>
      <c r="C14" s="11"/>
      <c r="D14" s="11"/>
      <c r="E14" s="15">
        <f t="shared" si="0"/>
        <v>10452.870000000003</v>
      </c>
    </row>
    <row r="15" spans="1:1021 1026:2046 2051:3071 3076:4096 4101:5116 5121:6141 6146:7166 7171:8191 8196:9216 9221:10236 10241:11261 11266:12286 12291:13311 13316:14336 14341:15356 15361:16381" ht="14.4" x14ac:dyDescent="0.3">
      <c r="A15" s="9">
        <v>43813</v>
      </c>
      <c r="B15" s="5" t="s">
        <v>272</v>
      </c>
      <c r="C15" s="11"/>
      <c r="D15" s="11">
        <v>70.14</v>
      </c>
      <c r="E15" s="15">
        <f t="shared" si="0"/>
        <v>10382.730000000003</v>
      </c>
    </row>
    <row r="16" spans="1:1021 1026:2046 2051:3071 3076:4096 4101:5116 5121:6141 6146:7166 7171:8191 8196:9216 9221:10236 10241:11261 11266:12286 12291:13311 13316:14336 14341:15356 15361:16381" ht="14.4" x14ac:dyDescent="0.3">
      <c r="A16" s="9">
        <v>43830</v>
      </c>
      <c r="B16" s="5" t="s">
        <v>270</v>
      </c>
      <c r="C16" s="11"/>
      <c r="D16" s="11"/>
      <c r="E16" s="15">
        <f t="shared" si="0"/>
        <v>10382.730000000003</v>
      </c>
    </row>
    <row r="17" spans="1:5" ht="14.4" x14ac:dyDescent="0.3">
      <c r="A17" s="9">
        <v>43861</v>
      </c>
      <c r="B17" s="5" t="s">
        <v>270</v>
      </c>
      <c r="C17" s="11"/>
      <c r="D17" s="11"/>
      <c r="E17" s="15">
        <f t="shared" si="0"/>
        <v>10382.730000000003</v>
      </c>
    </row>
    <row r="18" spans="1:5" ht="14.4" x14ac:dyDescent="0.3">
      <c r="A18" s="21">
        <v>43890</v>
      </c>
      <c r="B18" s="5" t="s">
        <v>270</v>
      </c>
      <c r="C18" s="11"/>
      <c r="D18" s="11"/>
      <c r="E18" s="15">
        <f t="shared" si="0"/>
        <v>10382.730000000003</v>
      </c>
    </row>
    <row r="19" spans="1:5" ht="14.4" hidden="1" x14ac:dyDescent="0.3">
      <c r="A19" s="9">
        <v>43907</v>
      </c>
      <c r="B19" s="5" t="s">
        <v>269</v>
      </c>
      <c r="C19" s="11">
        <v>250</v>
      </c>
      <c r="D19" s="11"/>
      <c r="E19" s="15">
        <f t="shared" si="0"/>
        <v>10632.730000000003</v>
      </c>
    </row>
    <row r="20" spans="1:5" ht="14.4" x14ac:dyDescent="0.3">
      <c r="A20" s="9">
        <v>43920</v>
      </c>
      <c r="B20" s="5" t="s">
        <v>265</v>
      </c>
      <c r="C20" s="11"/>
      <c r="D20" s="11"/>
      <c r="E20" s="15">
        <f t="shared" si="0"/>
        <v>10632.730000000003</v>
      </c>
    </row>
    <row r="21" spans="1:5" ht="14.4" x14ac:dyDescent="0.3">
      <c r="A21" s="9">
        <v>43951</v>
      </c>
      <c r="B21" s="5" t="s">
        <v>273</v>
      </c>
      <c r="C21" s="11"/>
      <c r="D21" s="11"/>
      <c r="E21" s="15">
        <f t="shared" si="0"/>
        <v>10632.730000000003</v>
      </c>
    </row>
    <row r="22" spans="1:5" hidden="1" x14ac:dyDescent="0.25">
      <c r="A22" s="9">
        <v>43980</v>
      </c>
      <c r="B22" s="28" t="s">
        <v>274</v>
      </c>
      <c r="C22" s="11">
        <v>50</v>
      </c>
      <c r="D22" s="11"/>
      <c r="E22" s="15">
        <f t="shared" si="0"/>
        <v>10682.730000000003</v>
      </c>
    </row>
    <row r="23" spans="1:5" x14ac:dyDescent="0.25">
      <c r="A23" s="9">
        <v>43982</v>
      </c>
      <c r="B23" s="28" t="s">
        <v>275</v>
      </c>
      <c r="C23" s="11"/>
      <c r="D23" s="11"/>
      <c r="E23" s="15">
        <f t="shared" si="0"/>
        <v>10682.730000000003</v>
      </c>
    </row>
    <row r="24" spans="1:5" hidden="1" x14ac:dyDescent="0.25">
      <c r="A24" s="9">
        <v>44005</v>
      </c>
      <c r="B24" s="29" t="s">
        <v>276</v>
      </c>
      <c r="C24" s="11">
        <v>100</v>
      </c>
      <c r="D24" s="11"/>
      <c r="E24" s="15">
        <f t="shared" si="0"/>
        <v>10782.730000000003</v>
      </c>
    </row>
    <row r="25" spans="1:5" ht="14.4" x14ac:dyDescent="0.3">
      <c r="A25" s="21">
        <v>44012</v>
      </c>
      <c r="B25" s="5" t="s">
        <v>278</v>
      </c>
      <c r="C25" s="11"/>
      <c r="D25" s="11"/>
      <c r="E25" s="15">
        <f t="shared" si="0"/>
        <v>10782.730000000003</v>
      </c>
    </row>
    <row r="26" spans="1:5" ht="14.4" x14ac:dyDescent="0.3">
      <c r="A26" s="9">
        <v>44043</v>
      </c>
      <c r="B26" s="5" t="s">
        <v>278</v>
      </c>
      <c r="C26" s="11"/>
      <c r="D26" s="11"/>
      <c r="E26" s="15">
        <f t="shared" si="0"/>
        <v>10782.730000000003</v>
      </c>
    </row>
    <row r="27" spans="1:5" ht="14.4" x14ac:dyDescent="0.3">
      <c r="A27" s="9">
        <v>44074</v>
      </c>
      <c r="B27" s="5" t="s">
        <v>278</v>
      </c>
      <c r="C27" s="11"/>
      <c r="D27" s="11"/>
      <c r="E27" s="15">
        <f t="shared" si="0"/>
        <v>10782.730000000003</v>
      </c>
    </row>
    <row r="28" spans="1:5" ht="14.4" x14ac:dyDescent="0.3">
      <c r="A28" s="9"/>
      <c r="B28" s="5"/>
      <c r="C28" s="11"/>
      <c r="D28" s="11"/>
      <c r="E28" s="15"/>
    </row>
    <row r="29" spans="1:5" x14ac:dyDescent="0.25">
      <c r="B29" s="15" t="s">
        <v>279</v>
      </c>
      <c r="C29">
        <f>SUM(C2:C28)</f>
        <v>3650</v>
      </c>
    </row>
    <row r="30" spans="1:5" x14ac:dyDescent="0.25">
      <c r="B30" s="15" t="s">
        <v>280</v>
      </c>
      <c r="D30">
        <f>SUM(D2:D28)</f>
        <v>365.59999999999997</v>
      </c>
    </row>
    <row r="31" spans="1:5" x14ac:dyDescent="0.25">
      <c r="B31" s="15" t="s">
        <v>281</v>
      </c>
      <c r="E31">
        <f>E27-1100</f>
        <v>9682.7300000000032</v>
      </c>
    </row>
    <row r="34" spans="1:3" x14ac:dyDescent="0.25">
      <c r="C34" t="s">
        <v>282</v>
      </c>
    </row>
    <row r="35" spans="1:3" x14ac:dyDescent="0.25">
      <c r="A35" s="9">
        <v>43712</v>
      </c>
      <c r="B35" s="15" t="s">
        <v>264</v>
      </c>
      <c r="C35" s="11">
        <v>25.46</v>
      </c>
    </row>
    <row r="36" spans="1:3" ht="14.4" x14ac:dyDescent="0.3">
      <c r="A36" s="9">
        <v>43741</v>
      </c>
      <c r="B36" s="5" t="s">
        <v>261</v>
      </c>
      <c r="C36" s="11">
        <v>270</v>
      </c>
    </row>
    <row r="37" spans="1:3" ht="14.4" x14ac:dyDescent="0.3">
      <c r="A37" s="9">
        <v>43813</v>
      </c>
      <c r="B37" s="5" t="s">
        <v>272</v>
      </c>
      <c r="C37" s="11">
        <v>70.14</v>
      </c>
    </row>
  </sheetData>
  <autoFilter ref="A1:XFD29" xr:uid="{45A960AF-9F19-4541-A867-8B55F4B1E11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D6C2-0365-4E8E-85B9-87411FD5A354}">
  <dimension ref="A1:XFA15"/>
  <sheetViews>
    <sheetView workbookViewId="0">
      <selection activeCell="F2" sqref="F2"/>
    </sheetView>
  </sheetViews>
  <sheetFormatPr defaultRowHeight="13.2" x14ac:dyDescent="0.25"/>
  <cols>
    <col min="1" max="1" width="10.109375" bestFit="1" customWidth="1"/>
    <col min="2" max="2" width="78.2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13036.020000000002</v>
      </c>
      <c r="F2" s="15">
        <f>E2-400</f>
        <v>12636.020000000002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x14ac:dyDescent="0.25">
      <c r="A3" s="23">
        <v>43356</v>
      </c>
      <c r="B3" s="15" t="s">
        <v>222</v>
      </c>
      <c r="D3" s="15">
        <v>4630</v>
      </c>
      <c r="E3" s="15">
        <v>8406.0200000000023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23">
        <v>43372</v>
      </c>
      <c r="B4" s="15" t="s">
        <v>225</v>
      </c>
      <c r="C4" s="15"/>
      <c r="D4" s="15">
        <v>40.4</v>
      </c>
      <c r="E4" s="15">
        <v>8365.6200000000026</v>
      </c>
    </row>
    <row r="5" spans="1:1021 1026:2046 2051:3071 3076:4096 4101:5116 5121:6141 6146:7166 7171:8191 8196:9216 9221:10236 10241:11261 11266:12286 12291:13311 13316:14336 14341:15356 15361:16381" x14ac:dyDescent="0.25">
      <c r="A5" s="23">
        <v>43380</v>
      </c>
      <c r="B5" s="15" t="s">
        <v>224</v>
      </c>
      <c r="C5" s="15"/>
      <c r="D5" s="15">
        <v>175.03</v>
      </c>
      <c r="E5" s="15">
        <v>8190.5900000000029</v>
      </c>
    </row>
    <row r="6" spans="1:1021 1026:2046 2051:3071 3076:4096 4101:5116 5121:6141 6146:7166 7171:8191 8196:9216 9221:10236 10241:11261 11266:12286 12291:13311 13316:14336 14341:15356 15361:16381" x14ac:dyDescent="0.25">
      <c r="A6" s="23">
        <v>43398</v>
      </c>
      <c r="B6" s="15" t="s">
        <v>226</v>
      </c>
      <c r="C6" s="15"/>
      <c r="D6" s="15">
        <v>83.33</v>
      </c>
      <c r="E6" s="15">
        <v>8107.2600000000029</v>
      </c>
    </row>
    <row r="7" spans="1:1021 1026:2046 2051:3071 3076:4096 4101:5116 5121:6141 6146:7166 7171:8191 8196:9216 9221:10236 10241:11261 11266:12286 12291:13311 13316:14336 14341:15356 15361:16381" x14ac:dyDescent="0.25">
      <c r="A7" s="23">
        <v>43424</v>
      </c>
      <c r="B7" s="15" t="s">
        <v>228</v>
      </c>
      <c r="C7" s="15"/>
      <c r="D7" s="15">
        <v>834</v>
      </c>
      <c r="E7" s="15">
        <v>7609.7500000000018</v>
      </c>
    </row>
    <row r="8" spans="1:1021 1026:2046 2051:3071 3076:4096 4101:5116 5121:6141 6146:7166 7171:8191 8196:9216 9221:10236 10241:11261 11266:12286 12291:13311 13316:14336 14341:15356 15361:16381" x14ac:dyDescent="0.25">
      <c r="A8" s="23">
        <v>43428</v>
      </c>
      <c r="B8" s="15" t="s">
        <v>229</v>
      </c>
      <c r="C8" s="15"/>
      <c r="D8" s="15">
        <v>500</v>
      </c>
      <c r="E8" s="15">
        <v>7109.7500000000018</v>
      </c>
    </row>
    <row r="9" spans="1:1021 1026:2046 2051:3071 3076:4096 4101:5116 5121:6141 6146:7166 7171:8191 8196:9216 9221:10236 10241:11261 11266:12286 12291:13311 13316:14336 14341:15356 15361:16381" x14ac:dyDescent="0.25">
      <c r="A9" s="9">
        <v>43458</v>
      </c>
      <c r="B9" s="22" t="s">
        <v>239</v>
      </c>
      <c r="C9" s="11"/>
      <c r="D9" s="11">
        <v>31.42</v>
      </c>
      <c r="E9" s="15">
        <v>7378.3300000000017</v>
      </c>
    </row>
    <row r="10" spans="1:1021 1026:2046 2051:3071 3076:4096 4101:5116 5121:6141 6146:7166 7171:8191 8196:9216 9221:10236 10241:11261 11266:12286 12291:13311 13316:14336 14341:15356 15361:16381" x14ac:dyDescent="0.25">
      <c r="A10" s="9">
        <v>43686</v>
      </c>
      <c r="B10" s="15" t="s">
        <v>247</v>
      </c>
      <c r="C10" s="11"/>
      <c r="D10" s="11">
        <v>540</v>
      </c>
      <c r="E10" s="15">
        <v>8488.3300000000017</v>
      </c>
    </row>
    <row r="11" spans="1:1021 1026:2046 2051:3071 3076:4096 4101:5116 5121:6141 6146:7166 7171:8191 8196:9216 9221:10236 10241:11261 11266:12286 12291:13311 13316:14336 14341:15356 15361:16381" ht="14.4" x14ac:dyDescent="0.3">
      <c r="A11" s="9">
        <v>43703</v>
      </c>
      <c r="B11" s="5" t="s">
        <v>252</v>
      </c>
      <c r="C11" s="11"/>
      <c r="D11" s="11">
        <v>990</v>
      </c>
      <c r="E11" s="15">
        <v>7498.3300000000017</v>
      </c>
    </row>
    <row r="12" spans="1:1021 1026:2046 2051:3071 3076:4096 4101:5116 5121:6141 6146:7166 7171:8191 8196:9216 9221:10236 10241:11261 11266:12286 12291:13311 13316:14336 14341:15356 15361:16381" x14ac:dyDescent="0.25">
      <c r="B12" s="15" t="s">
        <v>254</v>
      </c>
      <c r="C12">
        <v>2286.4899999999998</v>
      </c>
    </row>
    <row r="13" spans="1:1021 1026:2046 2051:3071 3076:4096 4101:5116 5121:6141 6146:7166 7171:8191 8196:9216 9221:10236 10241:11261 11266:12286 12291:13311 13316:14336 14341:15356 15361:16381" x14ac:dyDescent="0.25">
      <c r="B13" s="15" t="s">
        <v>255</v>
      </c>
    </row>
    <row r="15" spans="1:1021 1026:2046 2051:3071 3076:4096 4101:5116 5121:6141 6146:7166 7171:8191 8196:9216 9221:10236 10241:11261 11266:12286 12291:13311 13316:14336 14341:15356 15361:16381" x14ac:dyDescent="0.25">
      <c r="D15">
        <f>SUM(D2:D12)</f>
        <v>7824.1799999999994</v>
      </c>
    </row>
  </sheetData>
  <autoFilter ref="A1:XFD12" xr:uid="{45A960AF-9F19-4541-A867-8B55F4B1E11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topLeftCell="A21" workbookViewId="0">
      <selection activeCell="B17" sqref="B17"/>
    </sheetView>
  </sheetViews>
  <sheetFormatPr defaultRowHeight="13.2" x14ac:dyDescent="0.25"/>
  <cols>
    <col min="1" max="1" width="11.6640625" customWidth="1"/>
    <col min="2" max="2" width="95.44140625" customWidth="1"/>
  </cols>
  <sheetData>
    <row r="1" spans="1:2" x14ac:dyDescent="0.25">
      <c r="A1" s="9">
        <v>42646</v>
      </c>
      <c r="B1" s="8" t="s">
        <v>172</v>
      </c>
    </row>
    <row r="2" spans="1:2" x14ac:dyDescent="0.25">
      <c r="A2" s="9">
        <v>42657</v>
      </c>
      <c r="B2" s="8" t="s">
        <v>173</v>
      </c>
    </row>
    <row r="3" spans="1:2" ht="14.4" x14ac:dyDescent="0.3">
      <c r="A3" s="13"/>
      <c r="B3" s="8" t="s">
        <v>174</v>
      </c>
    </row>
    <row r="4" spans="1:2" ht="14.4" x14ac:dyDescent="0.3">
      <c r="A4" s="13"/>
      <c r="B4" s="8" t="s">
        <v>175</v>
      </c>
    </row>
    <row r="5" spans="1:2" x14ac:dyDescent="0.25">
      <c r="A5" s="9">
        <v>42672</v>
      </c>
      <c r="B5" s="8" t="s">
        <v>176</v>
      </c>
    </row>
    <row r="6" spans="1:2" ht="13.2" customHeight="1" x14ac:dyDescent="0.25">
      <c r="A6" s="14"/>
      <c r="B6" s="8" t="s">
        <v>177</v>
      </c>
    </row>
    <row r="7" spans="1:2" ht="13.2" customHeight="1" x14ac:dyDescent="0.25">
      <c r="A7" s="9">
        <v>42888</v>
      </c>
      <c r="B7" s="8" t="s">
        <v>180</v>
      </c>
    </row>
    <row r="8" spans="1:2" x14ac:dyDescent="0.25">
      <c r="A8" s="9">
        <v>42927</v>
      </c>
      <c r="B8" s="8" t="s">
        <v>181</v>
      </c>
    </row>
    <row r="11" spans="1:2" x14ac:dyDescent="0.25">
      <c r="A11" s="9">
        <v>42955</v>
      </c>
      <c r="B11" s="8" t="s">
        <v>184</v>
      </c>
    </row>
    <row r="12" spans="1:2" x14ac:dyDescent="0.25">
      <c r="A12" s="9">
        <v>42963</v>
      </c>
      <c r="B12" s="20" t="s">
        <v>217</v>
      </c>
    </row>
    <row r="13" spans="1:2" x14ac:dyDescent="0.25">
      <c r="A13" s="9">
        <v>43049</v>
      </c>
      <c r="B13" s="8" t="s">
        <v>215</v>
      </c>
    </row>
    <row r="14" spans="1:2" x14ac:dyDescent="0.25">
      <c r="A14" s="9">
        <v>43056</v>
      </c>
      <c r="B14" s="8" t="s">
        <v>216</v>
      </c>
    </row>
    <row r="15" spans="1:2" x14ac:dyDescent="0.25">
      <c r="A15" s="9">
        <v>43095</v>
      </c>
      <c r="B15" s="8" t="s">
        <v>194</v>
      </c>
    </row>
    <row r="16" spans="1:2" x14ac:dyDescent="0.25">
      <c r="A16" s="9">
        <v>43102</v>
      </c>
      <c r="B16" s="8" t="s">
        <v>198</v>
      </c>
    </row>
    <row r="17" spans="1:2" x14ac:dyDescent="0.25">
      <c r="A17" s="9">
        <v>43202</v>
      </c>
      <c r="B17" s="8" t="s">
        <v>211</v>
      </c>
    </row>
    <row r="18" spans="1:2" x14ac:dyDescent="0.25">
      <c r="A18" s="9">
        <v>43312</v>
      </c>
      <c r="B18" s="8" t="s">
        <v>214</v>
      </c>
    </row>
    <row r="19" spans="1:2" x14ac:dyDescent="0.25">
      <c r="A19" s="9"/>
      <c r="B19" s="8"/>
    </row>
    <row r="20" spans="1:2" x14ac:dyDescent="0.25">
      <c r="A20" s="9"/>
      <c r="B20" s="8"/>
    </row>
    <row r="21" spans="1:2" x14ac:dyDescent="0.25">
      <c r="A21" s="9"/>
      <c r="B21" s="8"/>
    </row>
    <row r="22" spans="1:2" x14ac:dyDescent="0.25">
      <c r="A22" s="9"/>
      <c r="B22" s="8"/>
    </row>
    <row r="23" spans="1:2" x14ac:dyDescent="0.25">
      <c r="A23" s="21" t="s">
        <v>218</v>
      </c>
      <c r="B23" s="8"/>
    </row>
    <row r="24" spans="1:2" x14ac:dyDescent="0.25">
      <c r="A24" s="9">
        <v>43103</v>
      </c>
      <c r="B24" s="20" t="s">
        <v>204</v>
      </c>
    </row>
    <row r="25" spans="1:2" x14ac:dyDescent="0.25">
      <c r="A25" s="9">
        <v>43103</v>
      </c>
      <c r="B25" s="20" t="s">
        <v>206</v>
      </c>
    </row>
    <row r="26" spans="1:2" x14ac:dyDescent="0.25">
      <c r="A26" s="9">
        <v>43103</v>
      </c>
      <c r="B26" s="20" t="s">
        <v>201</v>
      </c>
    </row>
    <row r="27" spans="1:2" x14ac:dyDescent="0.25">
      <c r="A27" s="9">
        <v>43103</v>
      </c>
      <c r="B27" s="20" t="s">
        <v>203</v>
      </c>
    </row>
    <row r="28" spans="1:2" x14ac:dyDescent="0.25">
      <c r="A28" s="9"/>
      <c r="B28" s="8"/>
    </row>
    <row r="29" spans="1:2" x14ac:dyDescent="0.25">
      <c r="A29" s="9"/>
      <c r="B29" s="8"/>
    </row>
    <row r="30" spans="1:2" x14ac:dyDescent="0.25">
      <c r="A30" s="9"/>
      <c r="B30" s="8"/>
    </row>
    <row r="31" spans="1:2" x14ac:dyDescent="0.25">
      <c r="A31" s="9"/>
      <c r="B31" s="8"/>
    </row>
    <row r="32" spans="1:2" x14ac:dyDescent="0.25">
      <c r="A32" s="9"/>
      <c r="B32" s="8"/>
    </row>
    <row r="33" spans="1:2" x14ac:dyDescent="0.25">
      <c r="A33" s="9"/>
      <c r="B33" s="8"/>
    </row>
    <row r="34" spans="1:2" x14ac:dyDescent="0.25">
      <c r="A34" s="9"/>
      <c r="B34" s="8"/>
    </row>
    <row r="35" spans="1:2" x14ac:dyDescent="0.25">
      <c r="A35" s="9"/>
      <c r="B35" s="8"/>
    </row>
    <row r="36" spans="1:2" x14ac:dyDescent="0.25">
      <c r="A36" s="9"/>
      <c r="B36" s="8"/>
    </row>
    <row r="37" spans="1:2" x14ac:dyDescent="0.25">
      <c r="A37" s="9"/>
      <c r="B37" s="8"/>
    </row>
    <row r="38" spans="1:2" x14ac:dyDescent="0.25">
      <c r="A38" s="9"/>
      <c r="B3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Treasurer Report</vt:lpstr>
      <vt:lpstr>Prep for 2021mtg</vt:lpstr>
      <vt:lpstr>Prep For 2020mtg</vt:lpstr>
      <vt:lpstr>Prep For 2019mtg</vt:lpstr>
      <vt:lpstr>prep for 2018mtg</vt:lpstr>
      <vt:lpstr>'Treasurer Report'!_GoBack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Leora Gregory</cp:lastModifiedBy>
  <cp:lastPrinted>2018-09-11T22:05:17Z</cp:lastPrinted>
  <dcterms:created xsi:type="dcterms:W3CDTF">1996-10-14T23:33:28Z</dcterms:created>
  <dcterms:modified xsi:type="dcterms:W3CDTF">2022-12-05T17:12:35Z</dcterms:modified>
</cp:coreProperties>
</file>